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10" windowWidth="19860" windowHeight="7080" activeTab="0"/>
  </bookViews>
  <sheets>
    <sheet name="Кvalitet 10" sheetId="1" r:id="rId1"/>
    <sheet name="Sheet2" sheetId="2" r:id="rId2"/>
    <sheet name="Sheet3" sheetId="3" r:id="rId3"/>
  </sheets>
  <definedNames>
    <definedName name="_xlnm.Print_Area" localSheetId="0">'Кvalitet 10'!$A$1:$S$38</definedName>
  </definedNames>
  <calcPr fullCalcOnLoad="1"/>
</workbook>
</file>

<file path=xl/sharedStrings.xml><?xml version="1.0" encoding="utf-8"?>
<sst xmlns="http://schemas.openxmlformats.org/spreadsheetml/2006/main" count="61" uniqueCount="55">
  <si>
    <t>% (9/6*100)</t>
  </si>
  <si>
    <t>% (11/6*100)</t>
  </si>
  <si>
    <t>% (13/6*100)</t>
  </si>
  <si>
    <t>% (15/6*100)</t>
  </si>
  <si>
    <t>% (17/6*100)</t>
  </si>
  <si>
    <t>I 14</t>
  </si>
  <si>
    <t>I 15</t>
  </si>
  <si>
    <t>II 16</t>
  </si>
  <si>
    <t>II 17</t>
  </si>
  <si>
    <t>III 14</t>
  </si>
  <si>
    <t xml:space="preserve">          IZVEŠTAJ O KVALITETU RADA SUDIJA</t>
  </si>
  <si>
    <t>PREKRŠAJNI SUD U KRAGUJEVCU</t>
  </si>
  <si>
    <t>u izveštajnom periodu od 01.01. do 30.06.2015. godine</t>
  </si>
  <si>
    <t>OBRAZAC  P. 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</si>
  <si>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</si>
  <si>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</si>
  <si>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</si>
  <si>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</si>
  <si>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</si>
  <si>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</si>
  <si>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</si>
  <si>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KVALITET</t>
  </si>
  <si>
    <t>Ukupno odluka</t>
  </si>
  <si>
    <t>Potvrđeno</t>
  </si>
  <si>
    <t>Ukinuto</t>
  </si>
  <si>
    <t>Preinačeno</t>
  </si>
  <si>
    <t>Obustava - zastara
gonjenja</t>
  </si>
  <si>
    <t>Smanjena</t>
  </si>
  <si>
    <t>Povećana</t>
  </si>
  <si>
    <t>Broj</t>
  </si>
  <si>
    <t>PREKRŠAJNI SUD U KRAGUJEVCU
SEDIŠTE SUDA</t>
  </si>
  <si>
    <t>Milan Jovanović</t>
  </si>
  <si>
    <t>Željko Govedarica</t>
  </si>
  <si>
    <t>Zorica Jotić</t>
  </si>
  <si>
    <t>Lidija Đusić</t>
  </si>
  <si>
    <t>Nada Milovanović</t>
  </si>
  <si>
    <t>Olivera Ivanović</t>
  </si>
  <si>
    <t>Jasmina Glavonjić</t>
  </si>
  <si>
    <t>Vesna Paunović</t>
  </si>
  <si>
    <t>Milanka Milić</t>
  </si>
  <si>
    <t>Lidija Karličić</t>
  </si>
  <si>
    <t>Vera Matejić</t>
  </si>
  <si>
    <t>Svetlana Gajić</t>
  </si>
  <si>
    <t>UKUPNO</t>
  </si>
  <si>
    <t>Odeljenje Suda u 
Batočini</t>
  </si>
  <si>
    <t>Lelica Đurić Predsednik Odeljenja
u kome rade 2 sudija</t>
  </si>
  <si>
    <t>Slavica Lekić</t>
  </si>
  <si>
    <t>Odeljenje Suda u Kniću</t>
  </si>
  <si>
    <t>Dušica Lipović
Predsednik Odeljenja
u kome rade 2 sudija</t>
  </si>
  <si>
    <t>Danijela Medaković</t>
  </si>
  <si>
    <t>Odeljenje Suda u 
Rači</t>
  </si>
  <si>
    <t>Dragan Kuč
Predsednik Odeljenja
u kome radi 1 sudija</t>
  </si>
  <si>
    <t>UKUPAN ZBIR:</t>
  </si>
  <si>
    <t>PREDSEDNIK SUDA</t>
  </si>
  <si>
    <t xml:space="preserve">Suzana Rajović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</si>
</sst>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&quot;-&quot;#,##0"/>
    <numFmt numFmtId="165" formatCode="#,##0;[Red]\-#,##0"/>
    <numFmt numFmtId="166" formatCode="#,##0.00;&quot;-&quot;#,##0.00"/>
    <numFmt numFmtId="167" formatCode="#,##0.00;[Red]\-#,##0.00"/>
    <numFmt numFmtId="168" formatCode="000.0E+0"/>
    <numFmt numFmtId="169" formatCode="&quot;$&quot;#,##0;&quot;($&quot;#,##0"/>
    <numFmt numFmtId="170" formatCode="&quot;$&quot;#,##0;[Red]#,##0"/>
    <numFmt numFmtId="171" formatCode="&quot;$&quot;#,##0.00;&quot;($&quot;#,##0.00"/>
    <numFmt numFmtId="172" formatCode="&quot;$&quot;#,##0.00;[Red]#,##0.00"/>
    <numFmt numFmtId="173" formatCode="[$$-409]#,##0.00;[Red][$$-409]\-#,##0.00"/>
    <numFmt numFmtId="174" formatCode="mm:ss;@"/>
    <numFmt numFmtId="175" formatCode="[h]:mm:ss;@"/>
    <numFmt numFmtId="176" formatCode="mm:ss.0;@"/>
  </numFmts>
  <fonts count="50">
    <font>
      <sz val="12"/>
      <name val="'Times New Roman'"/>
      <family val="0"/>
    </font>
    <font>
      <sz val="11"/>
      <color indexed="8"/>
      <name val="Arial"/>
      <family val="2"/>
    </font>
    <font>
      <sz val="10"/>
      <name val="'Times New Roman'"/>
      <family val="0"/>
    </font>
    <font>
      <b/>
      <sz val="12"/>
      <name val="'Times New Roman'"/>
      <family val="0"/>
    </font>
    <font>
      <b/>
      <sz val="18"/>
      <name val="'Times New Roman'"/>
      <family val="0"/>
    </font>
    <font>
      <b/>
      <sz val="10"/>
      <name val="'Times New Roman'"/>
      <family val="0"/>
    </font>
    <font>
      <b/>
      <sz val="10"/>
      <name val="Arial"/>
      <family val="2"/>
    </font>
    <font>
      <b/>
      <sz val="14"/>
      <name val="'Times New Roman'"/>
      <family val="0"/>
    </font>
    <font>
      <sz val="14"/>
      <name val="'Times New Roman'"/>
      <family val="0"/>
    </font>
    <font>
      <sz val="18"/>
      <name val="'Times New Roman'"/>
      <family val="0"/>
    </font>
    <font>
      <b/>
      <i/>
      <u val="single"/>
      <sz val="12"/>
      <name val="'Times New Roman'"/>
      <family val="0"/>
    </font>
    <font>
      <b/>
      <i/>
      <sz val="16"/>
      <name val="'Times New Roman'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80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33399"/>
      <name val="Calibri"/>
      <family val="2"/>
    </font>
    <font>
      <sz val="11"/>
      <color rgb="FFFA7D00"/>
      <name val="Arial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>
      <alignment/>
      <protection/>
    </xf>
    <xf numFmtId="0" fontId="31" fillId="3" borderId="0">
      <alignment/>
      <protection/>
    </xf>
    <xf numFmtId="0" fontId="31" fillId="4" borderId="0">
      <alignment/>
      <protection/>
    </xf>
    <xf numFmtId="0" fontId="31" fillId="5" borderId="0">
      <alignment/>
      <protection/>
    </xf>
    <xf numFmtId="0" fontId="31" fillId="6" borderId="0">
      <alignment/>
      <protection/>
    </xf>
    <xf numFmtId="0" fontId="31" fillId="7" borderId="0">
      <alignment/>
      <protection/>
    </xf>
    <xf numFmtId="0" fontId="31" fillId="8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5" borderId="0">
      <alignment/>
      <protection/>
    </xf>
    <xf numFmtId="0" fontId="31" fillId="8" borderId="0">
      <alignment/>
      <protection/>
    </xf>
    <xf numFmtId="0" fontId="31" fillId="11" borderId="0">
      <alignment/>
      <protection/>
    </xf>
    <xf numFmtId="0" fontId="32" fillId="12" borderId="0">
      <alignment/>
      <protection/>
    </xf>
    <xf numFmtId="0" fontId="32" fillId="9" borderId="0">
      <alignment/>
      <protection/>
    </xf>
    <xf numFmtId="0" fontId="32" fillId="10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15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2" fillId="34" borderId="0">
      <alignment/>
      <protection/>
    </xf>
    <xf numFmtId="0" fontId="32" fillId="35" borderId="0">
      <alignment/>
      <protection/>
    </xf>
    <xf numFmtId="0" fontId="32" fillId="36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37" borderId="0">
      <alignment/>
      <protection/>
    </xf>
    <xf numFmtId="0" fontId="35" fillId="3" borderId="0">
      <alignment/>
      <protection/>
    </xf>
    <xf numFmtId="0" fontId="36" fillId="38" borderId="0">
      <alignment/>
      <protection/>
    </xf>
    <xf numFmtId="0" fontId="37" fillId="3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4" borderId="0">
      <alignment/>
      <protection/>
    </xf>
    <xf numFmtId="0" fontId="11" fillId="0" borderId="0">
      <alignment horizontal="center"/>
      <protection/>
    </xf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>
      <alignment horizontal="center" textRotation="90"/>
      <protection/>
    </xf>
    <xf numFmtId="0" fontId="43" fillId="7" borderId="5">
      <alignment/>
      <protection/>
    </xf>
    <xf numFmtId="0" fontId="44" fillId="0" borderId="6" applyNumberFormat="0" applyFill="0" applyAlignment="0" applyProtection="0"/>
    <xf numFmtId="0" fontId="45" fillId="40" borderId="0">
      <alignment/>
      <protection/>
    </xf>
    <xf numFmtId="0" fontId="0" fillId="41" borderId="5">
      <alignment/>
      <protection/>
    </xf>
    <xf numFmtId="0" fontId="46" fillId="38" borderId="5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>
      <alignment/>
      <protection/>
    </xf>
    <xf numFmtId="0" fontId="47" fillId="0" borderId="0">
      <alignment/>
      <protection/>
    </xf>
    <xf numFmtId="0" fontId="48" fillId="0" borderId="7">
      <alignment/>
      <protection/>
    </xf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6" fillId="0" borderId="0" xfId="64" applyFont="1" applyAlignment="1">
      <alignment/>
      <protection/>
    </xf>
    <xf numFmtId="0" fontId="2" fillId="0" borderId="0" xfId="64" applyFont="1" applyBorder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8" xfId="64" applyFont="1" applyBorder="1">
      <alignment/>
      <protection/>
    </xf>
    <xf numFmtId="0" fontId="5" fillId="0" borderId="0" xfId="64" applyFont="1">
      <alignment/>
      <protection/>
    </xf>
    <xf numFmtId="0" fontId="2" fillId="0" borderId="0" xfId="64" applyFont="1">
      <alignment/>
      <protection/>
    </xf>
    <xf numFmtId="0" fontId="9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0" applyFont="1" applyAlignment="1">
      <alignment/>
    </xf>
    <xf numFmtId="0" fontId="12" fillId="0" borderId="0" xfId="64" applyFont="1" applyAlignment="1">
      <alignment/>
      <protection/>
    </xf>
    <xf numFmtId="0" fontId="2" fillId="0" borderId="0" xfId="64" applyFont="1">
      <alignment/>
      <protection/>
    </xf>
    <xf numFmtId="0" fontId="2" fillId="0" borderId="9" xfId="64" applyFont="1" applyBorder="1">
      <alignment/>
      <protection/>
    </xf>
    <xf numFmtId="0" fontId="2" fillId="0" borderId="0" xfId="64" applyFont="1" applyBorder="1">
      <alignment/>
      <protection/>
    </xf>
    <xf numFmtId="0" fontId="3" fillId="6" borderId="10" xfId="64" applyFont="1" applyFill="1" applyBorder="1" applyAlignment="1">
      <alignment horizontal="center"/>
      <protection/>
    </xf>
    <xf numFmtId="0" fontId="3" fillId="6" borderId="11" xfId="64" applyFont="1" applyFill="1" applyBorder="1" applyAlignment="1">
      <alignment horizontal="center" vertical="center" textRotation="90"/>
      <protection/>
    </xf>
    <xf numFmtId="0" fontId="3" fillId="6" borderId="12" xfId="64" applyFont="1" applyFill="1" applyBorder="1" applyAlignment="1">
      <alignment horizontal="center" vertical="center" textRotation="90"/>
      <protection/>
    </xf>
    <xf numFmtId="0" fontId="3" fillId="6" borderId="13" xfId="64" applyFont="1" applyFill="1" applyBorder="1" applyAlignment="1">
      <alignment horizontal="center" vertical="center" textRotation="90"/>
      <protection/>
    </xf>
    <xf numFmtId="0" fontId="3" fillId="6" borderId="14" xfId="64" applyFont="1" applyFill="1" applyBorder="1" applyAlignment="1">
      <alignment horizontal="center" vertical="center" textRotation="90"/>
      <protection/>
    </xf>
    <xf numFmtId="0" fontId="3" fillId="6" borderId="15" xfId="64" applyFont="1" applyFill="1" applyBorder="1" applyAlignment="1">
      <alignment horizontal="center" vertical="center" textRotation="90" wrapText="1"/>
      <protection/>
    </xf>
    <xf numFmtId="0" fontId="0" fillId="0" borderId="5" xfId="64" applyFont="1" applyBorder="1">
      <alignment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5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38" borderId="12" xfId="64" applyFont="1" applyFill="1" applyBorder="1" applyAlignment="1">
      <alignment horizontal="center" vertical="center"/>
      <protection/>
    </xf>
    <xf numFmtId="0" fontId="0" fillId="0" borderId="5" xfId="64" applyFont="1" applyBorder="1" applyAlignment="1">
      <alignment/>
      <protection/>
    </xf>
    <xf numFmtId="0" fontId="3" fillId="38" borderId="5" xfId="64" applyFont="1" applyFill="1" applyBorder="1">
      <alignment/>
      <protection/>
    </xf>
    <xf numFmtId="0" fontId="0" fillId="0" borderId="5" xfId="64" applyFont="1" applyBorder="1" applyAlignment="1">
      <alignment vertical="center"/>
      <protection/>
    </xf>
    <xf numFmtId="0" fontId="0" fillId="0" borderId="10" xfId="64" applyFont="1" applyBorder="1" applyAlignment="1">
      <alignment vertical="center"/>
      <protection/>
    </xf>
    <xf numFmtId="0" fontId="0" fillId="0" borderId="5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10" fontId="0" fillId="0" borderId="14" xfId="64" applyNumberFormat="1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10" fontId="0" fillId="0" borderId="12" xfId="64" applyNumberFormat="1" applyFont="1" applyBorder="1" applyAlignment="1">
      <alignment horizontal="center" vertical="center"/>
      <protection/>
    </xf>
    <xf numFmtId="2" fontId="0" fillId="0" borderId="14" xfId="64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10" fontId="0" fillId="0" borderId="17" xfId="64" applyNumberFormat="1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3" fillId="0" borderId="5" xfId="64" applyFont="1" applyBorder="1" applyAlignment="1">
      <alignment horizontal="center" vertical="center" wrapText="1"/>
      <protection/>
    </xf>
    <xf numFmtId="10" fontId="3" fillId="0" borderId="14" xfId="64" applyNumberFormat="1" applyFont="1" applyBorder="1" applyAlignment="1">
      <alignment horizontal="center" vertical="center"/>
      <protection/>
    </xf>
    <xf numFmtId="10" fontId="3" fillId="0" borderId="12" xfId="64" applyNumberFormat="1" applyFont="1" applyBorder="1" applyAlignment="1">
      <alignment horizontal="center" vertical="center"/>
      <protection/>
    </xf>
    <xf numFmtId="2" fontId="3" fillId="0" borderId="14" xfId="64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5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left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38" borderId="5" xfId="64" applyFont="1" applyFill="1" applyBorder="1" applyAlignment="1">
      <alignment horizontal="left" vertical="center" wrapText="1"/>
      <protection/>
    </xf>
    <xf numFmtId="0" fontId="3" fillId="38" borderId="5" xfId="64" applyFont="1" applyFill="1" applyBorder="1" applyAlignment="1">
      <alignment horizontal="center" vertical="center"/>
      <protection/>
    </xf>
    <xf numFmtId="0" fontId="3" fillId="38" borderId="5" xfId="64" applyFont="1" applyFill="1" applyBorder="1" applyAlignment="1">
      <alignment vertical="center" textRotation="90" wrapText="1"/>
      <protection/>
    </xf>
    <xf numFmtId="0" fontId="0" fillId="0" borderId="5" xfId="64" applyFont="1" applyBorder="1" applyAlignment="1">
      <alignment vertical="center" wrapText="1"/>
      <protection/>
    </xf>
    <xf numFmtId="0" fontId="3" fillId="0" borderId="0" xfId="64" applyFont="1" applyBorder="1" applyAlignment="1">
      <alignment horizontal="center"/>
      <protection/>
    </xf>
    <xf numFmtId="0" fontId="4" fillId="0" borderId="0" xfId="64" applyFont="1" applyBorder="1" applyAlignment="1">
      <alignment horizontal="center"/>
      <protection/>
    </xf>
    <xf numFmtId="2" fontId="3" fillId="6" borderId="5" xfId="64" applyNumberFormat="1" applyFont="1" applyFill="1" applyBorder="1" applyAlignment="1">
      <alignment horizontal="center" vertical="center" textRotation="90" wrapText="1"/>
      <protection/>
    </xf>
    <xf numFmtId="0" fontId="3" fillId="6" borderId="5" xfId="64" applyFont="1" applyFill="1" applyBorder="1" applyAlignment="1">
      <alignment horizontal="center"/>
      <protection/>
    </xf>
    <xf numFmtId="0" fontId="3" fillId="6" borderId="18" xfId="64" applyFont="1" applyFill="1" applyBorder="1" applyAlignment="1">
      <alignment horizontal="center" vertical="center" textRotation="90" wrapText="1"/>
      <protection/>
    </xf>
    <xf numFmtId="0" fontId="3" fillId="6" borderId="18" xfId="64" applyFont="1" applyFill="1" applyBorder="1" applyAlignment="1">
      <alignment horizontal="center" vertical="center" wrapText="1"/>
      <protection/>
    </xf>
    <xf numFmtId="0" fontId="3" fillId="6" borderId="19" xfId="64" applyFont="1" applyFill="1" applyBorder="1" applyAlignment="1">
      <alignment horizontal="center" vertical="center" wrapText="1"/>
      <protection/>
    </xf>
    <xf numFmtId="0" fontId="3" fillId="6" borderId="5" xfId="64" applyFont="1" applyFill="1" applyBorder="1" applyAlignment="1">
      <alignment horizontal="center" vertical="center" wrapText="1"/>
      <protection/>
    </xf>
    <xf numFmtId="0" fontId="3" fillId="6" borderId="13" xfId="64" applyFont="1" applyFill="1" applyBorder="1" applyAlignment="1">
      <alignment horizontal="center" vertical="center" wrapText="1"/>
      <protection/>
    </xf>
    <xf numFmtId="0" fontId="3" fillId="38" borderId="18" xfId="64" applyFont="1" applyFill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textRotation="90" wrapText="1"/>
      <protection/>
    </xf>
    <xf numFmtId="0" fontId="3" fillId="0" borderId="7" xfId="64" applyFont="1" applyBorder="1" applyAlignment="1">
      <alignment horizontal="center" vertical="center" textRotation="90" wrapText="1"/>
      <protection/>
    </xf>
    <xf numFmtId="0" fontId="3" fillId="0" borderId="18" xfId="64" applyFont="1" applyBorder="1" applyAlignment="1">
      <alignment horizontal="center" vertical="center" textRotation="90" wrapText="1"/>
      <protection/>
    </xf>
    <xf numFmtId="0" fontId="3" fillId="38" borderId="13" xfId="64" applyFont="1" applyFill="1" applyBorder="1" applyAlignment="1">
      <alignment horizontal="left" vertical="center"/>
      <protection/>
    </xf>
    <xf numFmtId="0" fontId="3" fillId="38" borderId="12" xfId="64" applyFont="1" applyFill="1" applyBorder="1" applyAlignment="1">
      <alignment horizontal="left" vertical="center"/>
      <protection/>
    </xf>
    <xf numFmtId="0" fontId="8" fillId="0" borderId="0" xfId="64" applyFont="1" applyBorder="1" applyAlignment="1">
      <alignment horizontal="center"/>
      <protection/>
    </xf>
    <xf numFmtId="0" fontId="0" fillId="0" borderId="5" xfId="64" applyFont="1" applyBorder="1" applyAlignment="1">
      <alignment horizontal="center"/>
      <protection/>
    </xf>
    <xf numFmtId="2" fontId="3" fillId="6" borderId="12" xfId="64" applyNumberFormat="1" applyFont="1" applyFill="1" applyBorder="1" applyAlignment="1">
      <alignment horizontal="center" vertical="center" textRotation="90" wrapText="1"/>
      <protection/>
    </xf>
    <xf numFmtId="2" fontId="3" fillId="6" borderId="5" xfId="64" applyNumberFormat="1" applyFont="1" applyFill="1" applyBorder="1" applyAlignment="1">
      <alignment horizontal="center" vertical="center" wrapText="1"/>
      <protection/>
    </xf>
    <xf numFmtId="2" fontId="3" fillId="6" borderId="10" xfId="64" applyNumberFormat="1" applyFont="1" applyFill="1" applyBorder="1" applyAlignment="1">
      <alignment horizontal="left" vertical="center" textRotation="90" wrapText="1" readingOrder="1"/>
      <protection/>
    </xf>
    <xf numFmtId="0" fontId="0" fillId="0" borderId="7" xfId="0" applyBorder="1" applyAlignment="1">
      <alignment horizontal="left" vertical="center" textRotation="90" wrapText="1" readingOrder="1"/>
    </xf>
    <xf numFmtId="0" fontId="0" fillId="0" borderId="18" xfId="0" applyBorder="1" applyAlignment="1">
      <alignment horizontal="left" vertical="center" textRotation="90" wrapText="1" readingOrder="1"/>
    </xf>
    <xf numFmtId="0" fontId="3" fillId="0" borderId="0" xfId="6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64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64" applyFont="1" applyBorder="1" applyAlignment="1">
      <alignment horizontal="center"/>
      <protection/>
    </xf>
    <xf numFmtId="0" fontId="0" fillId="0" borderId="0" xfId="0" applyAlignment="1">
      <alignment/>
    </xf>
    <xf numFmtId="0" fontId="3" fillId="38" borderId="5" xfId="64" applyFont="1" applyFill="1" applyBorder="1" applyAlignment="1">
      <alignment horizontal="left"/>
      <protection/>
    </xf>
    <xf numFmtId="0" fontId="5" fillId="0" borderId="0" xfId="64" applyFont="1" applyBorder="1" applyAlignment="1">
      <alignment horizontal="center"/>
      <protection/>
    </xf>
  </cellXfs>
  <cellStyles count="70">
    <cellStyle name="Normal" xfId="0"/>
    <cellStyle name="_32_0_25__20_-_20_Accent1" xfId="15"/>
    <cellStyle name="_32_0_25__20_-_20_Accent2" xfId="16"/>
    <cellStyle name="_32_0_25__20_-_20_Accent3" xfId="17"/>
    <cellStyle name="_32_0_25__20_-_20_Accent4" xfId="18"/>
    <cellStyle name="_32_0_25__20_-_20_Accent5" xfId="19"/>
    <cellStyle name="_32_0_25__20_-_20_Accent6" xfId="20"/>
    <cellStyle name="_34_0_25__20_-_20_Accent1" xfId="21"/>
    <cellStyle name="_34_0_25__20_-_20_Accent2" xfId="22"/>
    <cellStyle name="_34_0_25__20_-_20_Accent3" xfId="23"/>
    <cellStyle name="_34_0_25__20_-_20_Accent4" xfId="24"/>
    <cellStyle name="_34_0_25__20_-_20_Accent5" xfId="25"/>
    <cellStyle name="_34_0_25__20_-_20_Accent6" xfId="26"/>
    <cellStyle name="_36_0_25__20_-_20_Accent1" xfId="27"/>
    <cellStyle name="_36_0_25__20_-_20_Accent2" xfId="28"/>
    <cellStyle name="_36_0_25__20_-_20_Accent3" xfId="29"/>
    <cellStyle name="_36_0_25__20_-_20_Accent4" xfId="30"/>
    <cellStyle name="_36_0_25__20_-_20_Accent5" xfId="31"/>
    <cellStyle name="_36_0_25__20_-_20_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efault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Result" xfId="79"/>
    <cellStyle name="Result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A1" sqref="A1"/>
    </sheetView>
  </sheetViews>
  <sheetFormatPr defaultColWidth="8.796875" defaultRowHeight="15.75" customHeight="1"/>
  <cols>
    <col min="1" max="1" width="5.09765625" style="1" customWidth="1"/>
    <col min="2" max="2" width="4.09765625" style="0" customWidth="1"/>
    <col min="3" max="3" width="18.59765625" style="1" customWidth="1"/>
    <col min="4" max="5" width="4.796875" style="1" customWidth="1"/>
    <col min="6" max="6" width="4.69921875" style="1" customWidth="1"/>
    <col min="7" max="10" width="4.796875" style="1" customWidth="1"/>
    <col min="11" max="11" width="7.796875" style="1" customWidth="1"/>
    <col min="12" max="12" width="6.19921875" style="1" customWidth="1"/>
    <col min="13" max="13" width="7.19921875" style="1" customWidth="1"/>
    <col min="14" max="14" width="4.8984375" style="1" customWidth="1"/>
    <col min="15" max="15" width="7.09765625" style="1" customWidth="1"/>
    <col min="16" max="16" width="4.796875" style="1" customWidth="1"/>
    <col min="17" max="17" width="7.19921875" style="1" customWidth="1"/>
    <col min="18" max="18" width="4.69921875" style="1" customWidth="1"/>
    <col min="19" max="19" width="8.3984375" style="1" customWidth="1"/>
  </cols>
  <sheetData>
    <row r="1" spans="1:19" ht="22.5" customHeight="1">
      <c r="A1" s="11"/>
      <c r="B1" s="16"/>
      <c r="C1" s="86" t="s">
        <v>10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1"/>
      <c r="S1" s="11"/>
    </row>
    <row r="2" spans="1:19" ht="15.75" customHeight="1">
      <c r="A2" s="11"/>
      <c r="B2" s="1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customHeight="1">
      <c r="A3" s="11"/>
      <c r="B3" s="16"/>
      <c r="C3" s="84" t="s">
        <v>11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11"/>
      <c r="S3" s="11"/>
    </row>
    <row r="4" spans="1:19" ht="22.5" customHeight="1">
      <c r="A4" s="11"/>
      <c r="B4" s="16"/>
      <c r="C4" s="11"/>
      <c r="D4" s="11"/>
      <c r="E4" s="62"/>
      <c r="F4" s="62"/>
      <c r="G4" s="62"/>
      <c r="H4" s="62"/>
      <c r="I4" s="62"/>
      <c r="J4" s="62"/>
      <c r="K4" s="62"/>
      <c r="L4" s="62"/>
      <c r="M4" s="11"/>
      <c r="N4" s="11"/>
      <c r="O4" s="11"/>
      <c r="P4" s="11"/>
      <c r="Q4" s="11"/>
      <c r="R4" s="11"/>
      <c r="S4" s="11"/>
    </row>
    <row r="5" spans="1:19" ht="23.25" customHeight="1">
      <c r="A5" s="11"/>
      <c r="B5" s="16"/>
      <c r="C5" s="11"/>
      <c r="D5" s="11"/>
      <c r="E5" s="62" t="s">
        <v>12</v>
      </c>
      <c r="F5" s="62"/>
      <c r="G5" s="62"/>
      <c r="H5" s="62"/>
      <c r="I5" s="62"/>
      <c r="J5" s="62"/>
      <c r="K5" s="62"/>
      <c r="L5" s="62"/>
      <c r="M5" s="62"/>
      <c r="N5" s="11"/>
      <c r="O5" s="11"/>
      <c r="P5" s="11"/>
      <c r="Q5" s="11"/>
      <c r="R5" s="11"/>
      <c r="S5" s="11"/>
    </row>
    <row r="6" spans="1:19" ht="23.25" customHeight="1">
      <c r="A6" s="11"/>
      <c r="B6" s="62"/>
      <c r="C6" s="62"/>
      <c r="D6" s="62"/>
      <c r="E6" s="62"/>
      <c r="F6" s="62"/>
      <c r="G6" s="62"/>
      <c r="H6" s="11"/>
      <c r="I6" s="11"/>
      <c r="J6" s="17"/>
      <c r="K6" s="17"/>
      <c r="L6" s="17"/>
      <c r="M6" s="17"/>
      <c r="N6" s="17"/>
      <c r="O6" s="17"/>
      <c r="P6" s="88" t="s">
        <v>13</v>
      </c>
      <c r="Q6" s="88"/>
      <c r="R6" s="89"/>
      <c r="S6" s="11"/>
    </row>
    <row r="7" spans="10:17" ht="15.75" customHeight="1" hidden="1">
      <c r="J7" s="3"/>
      <c r="K7" s="3"/>
      <c r="L7" s="3"/>
      <c r="M7" s="3"/>
      <c r="N7" s="3"/>
      <c r="O7" s="3"/>
      <c r="P7" s="3"/>
      <c r="Q7" s="3"/>
    </row>
    <row r="8" spans="5:12" ht="22.5" customHeight="1" hidden="1">
      <c r="E8" s="63"/>
      <c r="F8" s="63"/>
      <c r="G8" s="63"/>
      <c r="H8" s="63"/>
      <c r="I8" s="63"/>
      <c r="J8" s="63"/>
      <c r="K8" s="63"/>
      <c r="L8" s="63"/>
    </row>
    <row r="9" spans="16:17" ht="18.75" customHeight="1" hidden="1">
      <c r="P9" s="77"/>
      <c r="Q9" s="77"/>
    </row>
    <row r="10" ht="16.5" customHeight="1" hidden="1"/>
    <row r="11" spans="1:20" ht="17.25" customHeight="1">
      <c r="A11" s="78"/>
      <c r="B11" s="79" t="s">
        <v>14</v>
      </c>
      <c r="C11" s="80" t="s">
        <v>15</v>
      </c>
      <c r="D11" s="81" t="s">
        <v>16</v>
      </c>
      <c r="E11" s="64" t="s">
        <v>17</v>
      </c>
      <c r="F11" s="64" t="s">
        <v>18</v>
      </c>
      <c r="G11" s="64" t="s">
        <v>19</v>
      </c>
      <c r="H11" s="64" t="s">
        <v>20</v>
      </c>
      <c r="I11" s="65" t="s">
        <v>21</v>
      </c>
      <c r="J11" s="65"/>
      <c r="K11" s="65"/>
      <c r="L11" s="65"/>
      <c r="M11" s="65"/>
      <c r="N11" s="65"/>
      <c r="O11" s="65"/>
      <c r="P11" s="65"/>
      <c r="Q11" s="65"/>
      <c r="R11" s="65"/>
      <c r="S11" s="21"/>
      <c r="T11" s="2"/>
    </row>
    <row r="12" spans="1:20" ht="17.25" customHeight="1">
      <c r="A12" s="78"/>
      <c r="B12" s="79"/>
      <c r="C12" s="80"/>
      <c r="D12" s="82"/>
      <c r="E12" s="64"/>
      <c r="F12" s="64"/>
      <c r="G12" s="64"/>
      <c r="H12" s="64"/>
      <c r="I12" s="66" t="s">
        <v>22</v>
      </c>
      <c r="J12" s="67" t="s">
        <v>23</v>
      </c>
      <c r="K12" s="67"/>
      <c r="L12" s="67" t="s">
        <v>24</v>
      </c>
      <c r="M12" s="67"/>
      <c r="N12" s="68" t="s">
        <v>25</v>
      </c>
      <c r="O12" s="68"/>
      <c r="P12" s="68"/>
      <c r="Q12" s="68"/>
      <c r="R12" s="69" t="s">
        <v>26</v>
      </c>
      <c r="S12" s="69"/>
      <c r="T12" s="4"/>
    </row>
    <row r="13" spans="1:20" ht="16.5" customHeight="1">
      <c r="A13" s="78"/>
      <c r="B13" s="79"/>
      <c r="C13" s="80"/>
      <c r="D13" s="82"/>
      <c r="E13" s="64"/>
      <c r="F13" s="64"/>
      <c r="G13" s="64"/>
      <c r="H13" s="64"/>
      <c r="I13" s="66"/>
      <c r="J13" s="67"/>
      <c r="K13" s="67"/>
      <c r="L13" s="67"/>
      <c r="M13" s="67"/>
      <c r="N13" s="70" t="s">
        <v>27</v>
      </c>
      <c r="O13" s="70"/>
      <c r="P13" s="70" t="s">
        <v>28</v>
      </c>
      <c r="Q13" s="70"/>
      <c r="R13" s="69"/>
      <c r="S13" s="69"/>
      <c r="T13" s="4"/>
    </row>
    <row r="14" spans="1:20" ht="91.5" customHeight="1">
      <c r="A14" s="78"/>
      <c r="B14" s="79"/>
      <c r="C14" s="80"/>
      <c r="D14" s="83"/>
      <c r="E14" s="64"/>
      <c r="F14" s="64"/>
      <c r="G14" s="64"/>
      <c r="H14" s="64"/>
      <c r="I14" s="66"/>
      <c r="J14" s="22" t="s">
        <v>29</v>
      </c>
      <c r="K14" s="23" t="s">
        <v>0</v>
      </c>
      <c r="L14" s="22" t="s">
        <v>29</v>
      </c>
      <c r="M14" s="23" t="s">
        <v>1</v>
      </c>
      <c r="N14" s="24" t="s">
        <v>29</v>
      </c>
      <c r="O14" s="25" t="s">
        <v>2</v>
      </c>
      <c r="P14" s="24" t="s">
        <v>29</v>
      </c>
      <c r="Q14" s="25" t="s">
        <v>3</v>
      </c>
      <c r="R14" s="26" t="s">
        <v>29</v>
      </c>
      <c r="S14" s="25" t="s">
        <v>4</v>
      </c>
      <c r="T14" s="4"/>
    </row>
    <row r="15" spans="1:20" ht="17.25" customHeight="1">
      <c r="A15" s="27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30">
        <v>13</v>
      </c>
      <c r="O15" s="28">
        <v>14</v>
      </c>
      <c r="P15" s="30">
        <v>15</v>
      </c>
      <c r="Q15" s="28">
        <v>16</v>
      </c>
      <c r="R15" s="30">
        <v>17</v>
      </c>
      <c r="S15" s="31">
        <v>18</v>
      </c>
      <c r="T15" s="2"/>
    </row>
    <row r="16" spans="1:256" ht="19.5" customHeight="1">
      <c r="A16" s="72" t="s">
        <v>30</v>
      </c>
      <c r="B16" s="28">
        <v>1</v>
      </c>
      <c r="C16" s="61" t="s">
        <v>31</v>
      </c>
      <c r="D16" s="39">
        <v>3</v>
      </c>
      <c r="E16" s="39">
        <v>55</v>
      </c>
      <c r="F16" s="39">
        <f aca="true" t="shared" si="0" ref="F16:F27">D16+E16</f>
        <v>58</v>
      </c>
      <c r="G16" s="39">
        <f aca="true" t="shared" si="1" ref="G16:G36">J16+L16+N16+P16+R16</f>
        <v>55</v>
      </c>
      <c r="H16" s="29">
        <f aca="true" t="shared" si="2" ref="H16:H36">F16-I16</f>
        <v>3</v>
      </c>
      <c r="I16" s="39">
        <v>55</v>
      </c>
      <c r="J16" s="40">
        <v>11</v>
      </c>
      <c r="K16" s="41">
        <f aca="true" t="shared" si="3" ref="K16:K36">J16/G16</f>
        <v>0.2</v>
      </c>
      <c r="L16" s="42">
        <v>37</v>
      </c>
      <c r="M16" s="43">
        <f aca="true" t="shared" si="4" ref="M16:M36">L16/G16</f>
        <v>0.6727272727272727</v>
      </c>
      <c r="N16" s="42">
        <v>4</v>
      </c>
      <c r="O16" s="43">
        <f aca="true" t="shared" si="5" ref="O16:O36">N16/G16</f>
        <v>0.07272727272727272</v>
      </c>
      <c r="P16" s="42">
        <v>1</v>
      </c>
      <c r="Q16" s="43">
        <f aca="true" t="shared" si="6" ref="Q16:Q36">P16/G16</f>
        <v>0.01818181818181818</v>
      </c>
      <c r="R16" s="42">
        <v>2</v>
      </c>
      <c r="S16" s="44">
        <f aca="true" t="shared" si="7" ref="S16:S36">R16/G16*100</f>
        <v>3.6363636363636362</v>
      </c>
      <c r="T16" s="2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9.5" customHeight="1">
      <c r="A17" s="73"/>
      <c r="B17" s="28">
        <v>3</v>
      </c>
      <c r="C17" s="37" t="s">
        <v>32</v>
      </c>
      <c r="D17" s="39">
        <v>8</v>
      </c>
      <c r="E17" s="39">
        <v>19</v>
      </c>
      <c r="F17" s="39">
        <f t="shared" si="0"/>
        <v>27</v>
      </c>
      <c r="G17" s="39">
        <f t="shared" si="1"/>
        <v>22</v>
      </c>
      <c r="H17" s="29">
        <f t="shared" si="2"/>
        <v>5</v>
      </c>
      <c r="I17" s="39">
        <v>22</v>
      </c>
      <c r="J17" s="40">
        <v>19</v>
      </c>
      <c r="K17" s="41">
        <f t="shared" si="3"/>
        <v>0.8636363636363636</v>
      </c>
      <c r="L17" s="42">
        <v>3</v>
      </c>
      <c r="M17" s="43">
        <f t="shared" si="4"/>
        <v>0.13636363636363635</v>
      </c>
      <c r="N17" s="42">
        <v>0</v>
      </c>
      <c r="O17" s="43">
        <f t="shared" si="5"/>
        <v>0</v>
      </c>
      <c r="P17" s="42">
        <v>0</v>
      </c>
      <c r="Q17" s="43">
        <f t="shared" si="6"/>
        <v>0</v>
      </c>
      <c r="R17" s="42">
        <v>0</v>
      </c>
      <c r="S17" s="44">
        <f t="shared" si="7"/>
        <v>0</v>
      </c>
      <c r="T17" s="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9.5" customHeight="1">
      <c r="A18" s="73"/>
      <c r="B18" s="28">
        <v>4</v>
      </c>
      <c r="C18" s="37" t="s">
        <v>33</v>
      </c>
      <c r="D18" s="39">
        <v>5</v>
      </c>
      <c r="E18" s="39">
        <v>28</v>
      </c>
      <c r="F18" s="39">
        <f t="shared" si="0"/>
        <v>33</v>
      </c>
      <c r="G18" s="39">
        <f t="shared" si="1"/>
        <v>23</v>
      </c>
      <c r="H18" s="29">
        <f t="shared" si="2"/>
        <v>10</v>
      </c>
      <c r="I18" s="39">
        <v>23</v>
      </c>
      <c r="J18" s="40">
        <v>15</v>
      </c>
      <c r="K18" s="41">
        <f t="shared" si="3"/>
        <v>0.6521739130434783</v>
      </c>
      <c r="L18" s="42">
        <v>6</v>
      </c>
      <c r="M18" s="43">
        <f t="shared" si="4"/>
        <v>0.2608695652173913</v>
      </c>
      <c r="N18" s="42">
        <v>1</v>
      </c>
      <c r="O18" s="43">
        <f t="shared" si="5"/>
        <v>0.043478260869565216</v>
      </c>
      <c r="P18" s="42">
        <v>0</v>
      </c>
      <c r="Q18" s="43">
        <f t="shared" si="6"/>
        <v>0</v>
      </c>
      <c r="R18" s="42">
        <v>1</v>
      </c>
      <c r="S18" s="44">
        <f t="shared" si="7"/>
        <v>4.3478260869565215</v>
      </c>
      <c r="T18" s="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9.5" customHeight="1">
      <c r="A19" s="73"/>
      <c r="B19" s="28">
        <v>5</v>
      </c>
      <c r="C19" s="37" t="s">
        <v>34</v>
      </c>
      <c r="D19" s="39">
        <v>8</v>
      </c>
      <c r="E19" s="39">
        <v>20</v>
      </c>
      <c r="F19" s="39">
        <f t="shared" si="0"/>
        <v>28</v>
      </c>
      <c r="G19" s="39">
        <f t="shared" si="1"/>
        <v>21</v>
      </c>
      <c r="H19" s="29">
        <f t="shared" si="2"/>
        <v>7</v>
      </c>
      <c r="I19" s="39">
        <v>21</v>
      </c>
      <c r="J19" s="40">
        <v>12</v>
      </c>
      <c r="K19" s="41">
        <f t="shared" si="3"/>
        <v>0.5714285714285714</v>
      </c>
      <c r="L19" s="42">
        <v>3</v>
      </c>
      <c r="M19" s="43">
        <f t="shared" si="4"/>
        <v>0.14285714285714285</v>
      </c>
      <c r="N19" s="42">
        <v>0</v>
      </c>
      <c r="O19" s="43">
        <f t="shared" si="5"/>
        <v>0</v>
      </c>
      <c r="P19" s="42">
        <v>1</v>
      </c>
      <c r="Q19" s="43">
        <f t="shared" si="6"/>
        <v>0.047619047619047616</v>
      </c>
      <c r="R19" s="42">
        <v>5</v>
      </c>
      <c r="S19" s="44">
        <f t="shared" si="7"/>
        <v>23.809523809523807</v>
      </c>
      <c r="T19" s="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9.5" customHeight="1">
      <c r="A20" s="73"/>
      <c r="B20" s="28">
        <v>6</v>
      </c>
      <c r="C20" s="57" t="s">
        <v>35</v>
      </c>
      <c r="D20" s="39">
        <v>13</v>
      </c>
      <c r="E20" s="39">
        <v>14</v>
      </c>
      <c r="F20" s="39">
        <f t="shared" si="0"/>
        <v>27</v>
      </c>
      <c r="G20" s="39">
        <f t="shared" si="1"/>
        <v>10</v>
      </c>
      <c r="H20" s="29">
        <f t="shared" si="2"/>
        <v>17</v>
      </c>
      <c r="I20" s="39">
        <v>10</v>
      </c>
      <c r="J20" s="40">
        <v>3</v>
      </c>
      <c r="K20" s="41">
        <f t="shared" si="3"/>
        <v>0.3</v>
      </c>
      <c r="L20" s="42">
        <v>6</v>
      </c>
      <c r="M20" s="43">
        <f t="shared" si="4"/>
        <v>0.6</v>
      </c>
      <c r="N20" s="42">
        <v>0</v>
      </c>
      <c r="O20" s="43">
        <f t="shared" si="5"/>
        <v>0</v>
      </c>
      <c r="P20" s="42">
        <v>0</v>
      </c>
      <c r="Q20" s="43">
        <f t="shared" si="6"/>
        <v>0</v>
      </c>
      <c r="R20" s="42">
        <v>1</v>
      </c>
      <c r="S20" s="44">
        <f t="shared" si="7"/>
        <v>10</v>
      </c>
      <c r="T20" s="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9.5" customHeight="1">
      <c r="A21" s="73"/>
      <c r="B21" s="28">
        <v>7</v>
      </c>
      <c r="C21" s="37" t="s">
        <v>36</v>
      </c>
      <c r="D21" s="39">
        <v>7</v>
      </c>
      <c r="E21" s="39">
        <v>26</v>
      </c>
      <c r="F21" s="39">
        <f t="shared" si="0"/>
        <v>33</v>
      </c>
      <c r="G21" s="39">
        <f t="shared" si="1"/>
        <v>20</v>
      </c>
      <c r="H21" s="29">
        <f t="shared" si="2"/>
        <v>13</v>
      </c>
      <c r="I21" s="39">
        <v>20</v>
      </c>
      <c r="J21" s="40">
        <v>16</v>
      </c>
      <c r="K21" s="41">
        <f t="shared" si="3"/>
        <v>0.8</v>
      </c>
      <c r="L21" s="42">
        <v>1</v>
      </c>
      <c r="M21" s="43">
        <f t="shared" si="4"/>
        <v>0.05</v>
      </c>
      <c r="N21" s="42">
        <v>1</v>
      </c>
      <c r="O21" s="43">
        <f t="shared" si="5"/>
        <v>0.05</v>
      </c>
      <c r="P21" s="42">
        <v>0</v>
      </c>
      <c r="Q21" s="43">
        <f t="shared" si="6"/>
        <v>0</v>
      </c>
      <c r="R21" s="42">
        <v>2</v>
      </c>
      <c r="S21" s="44">
        <f t="shared" si="7"/>
        <v>10</v>
      </c>
      <c r="T21" s="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9.5" customHeight="1">
      <c r="A22" s="73"/>
      <c r="B22" s="28">
        <v>8</v>
      </c>
      <c r="C22" s="37" t="s">
        <v>37</v>
      </c>
      <c r="D22" s="39">
        <v>7</v>
      </c>
      <c r="E22" s="39">
        <v>32</v>
      </c>
      <c r="F22" s="39">
        <f t="shared" si="0"/>
        <v>39</v>
      </c>
      <c r="G22" s="39">
        <f t="shared" si="1"/>
        <v>28</v>
      </c>
      <c r="H22" s="29">
        <f t="shared" si="2"/>
        <v>11</v>
      </c>
      <c r="I22" s="39">
        <v>28</v>
      </c>
      <c r="J22" s="40">
        <v>22</v>
      </c>
      <c r="K22" s="41">
        <f t="shared" si="3"/>
        <v>0.7857142857142857</v>
      </c>
      <c r="L22" s="42">
        <v>4</v>
      </c>
      <c r="M22" s="43">
        <f t="shared" si="4"/>
        <v>0.14285714285714285</v>
      </c>
      <c r="N22" s="42">
        <v>0</v>
      </c>
      <c r="O22" s="43">
        <f t="shared" si="5"/>
        <v>0</v>
      </c>
      <c r="P22" s="42">
        <v>0</v>
      </c>
      <c r="Q22" s="43">
        <f t="shared" si="6"/>
        <v>0</v>
      </c>
      <c r="R22" s="42">
        <v>2</v>
      </c>
      <c r="S22" s="44">
        <f t="shared" si="7"/>
        <v>7.142857142857142</v>
      </c>
      <c r="T22" s="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9.5" customHeight="1">
      <c r="A23" s="73"/>
      <c r="B23" s="28">
        <v>9</v>
      </c>
      <c r="C23" s="37" t="s">
        <v>38</v>
      </c>
      <c r="D23" s="39">
        <v>11</v>
      </c>
      <c r="E23" s="39">
        <v>17</v>
      </c>
      <c r="F23" s="39">
        <f t="shared" si="0"/>
        <v>28</v>
      </c>
      <c r="G23" s="39">
        <f t="shared" si="1"/>
        <v>17</v>
      </c>
      <c r="H23" s="29">
        <f t="shared" si="2"/>
        <v>11</v>
      </c>
      <c r="I23" s="39">
        <v>17</v>
      </c>
      <c r="J23" s="40">
        <v>10</v>
      </c>
      <c r="K23" s="41">
        <f t="shared" si="3"/>
        <v>0.5882352941176471</v>
      </c>
      <c r="L23" s="42">
        <v>4</v>
      </c>
      <c r="M23" s="43">
        <f t="shared" si="4"/>
        <v>0.23529411764705882</v>
      </c>
      <c r="N23" s="42">
        <v>1</v>
      </c>
      <c r="O23" s="43">
        <f t="shared" si="5"/>
        <v>0.058823529411764705</v>
      </c>
      <c r="P23" s="42">
        <v>0</v>
      </c>
      <c r="Q23" s="43">
        <f t="shared" si="6"/>
        <v>0</v>
      </c>
      <c r="R23" s="42">
        <v>2</v>
      </c>
      <c r="S23" s="44">
        <f t="shared" si="7"/>
        <v>11.76470588235294</v>
      </c>
      <c r="T23" s="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9.5" customHeight="1">
      <c r="A24" s="73"/>
      <c r="B24" s="32">
        <v>11</v>
      </c>
      <c r="C24" s="38" t="s">
        <v>39</v>
      </c>
      <c r="D24" s="45">
        <v>6</v>
      </c>
      <c r="E24" s="39">
        <v>57</v>
      </c>
      <c r="F24" s="45">
        <f t="shared" si="0"/>
        <v>63</v>
      </c>
      <c r="G24" s="39">
        <f t="shared" si="1"/>
        <v>50</v>
      </c>
      <c r="H24" s="29">
        <f t="shared" si="2"/>
        <v>13</v>
      </c>
      <c r="I24" s="39">
        <v>50</v>
      </c>
      <c r="J24" s="40">
        <v>40</v>
      </c>
      <c r="K24" s="46">
        <f t="shared" si="3"/>
        <v>0.8</v>
      </c>
      <c r="L24" s="42">
        <v>7</v>
      </c>
      <c r="M24" s="41">
        <f t="shared" si="4"/>
        <v>0.14</v>
      </c>
      <c r="N24" s="42">
        <v>3</v>
      </c>
      <c r="O24" s="43">
        <f t="shared" si="5"/>
        <v>0.06</v>
      </c>
      <c r="P24" s="42">
        <v>0</v>
      </c>
      <c r="Q24" s="43">
        <f t="shared" si="6"/>
        <v>0</v>
      </c>
      <c r="R24" s="42">
        <v>0</v>
      </c>
      <c r="S24" s="44">
        <f t="shared" si="7"/>
        <v>0</v>
      </c>
      <c r="T24" s="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9.5" customHeight="1">
      <c r="A25" s="73"/>
      <c r="B25" s="32">
        <v>13</v>
      </c>
      <c r="C25" s="38" t="s">
        <v>40</v>
      </c>
      <c r="D25" s="45">
        <v>5</v>
      </c>
      <c r="E25" s="39">
        <v>0</v>
      </c>
      <c r="F25" s="45">
        <f t="shared" si="0"/>
        <v>5</v>
      </c>
      <c r="G25" s="39">
        <f t="shared" si="1"/>
        <v>5</v>
      </c>
      <c r="H25" s="29">
        <f t="shared" si="2"/>
        <v>0</v>
      </c>
      <c r="I25" s="39">
        <v>5</v>
      </c>
      <c r="J25" s="40">
        <v>3</v>
      </c>
      <c r="K25" s="46">
        <f t="shared" si="3"/>
        <v>0.6</v>
      </c>
      <c r="L25" s="42">
        <v>1</v>
      </c>
      <c r="M25" s="41">
        <f t="shared" si="4"/>
        <v>0.2</v>
      </c>
      <c r="N25" s="42">
        <v>1</v>
      </c>
      <c r="O25" s="43">
        <f t="shared" si="5"/>
        <v>0.2</v>
      </c>
      <c r="P25" s="42">
        <v>0</v>
      </c>
      <c r="Q25" s="43">
        <f t="shared" si="6"/>
        <v>0</v>
      </c>
      <c r="R25" s="42">
        <v>0</v>
      </c>
      <c r="S25" s="44">
        <f t="shared" si="7"/>
        <v>0</v>
      </c>
      <c r="T25" s="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9.5" customHeight="1">
      <c r="A26" s="73"/>
      <c r="B26" s="33">
        <v>18</v>
      </c>
      <c r="C26" s="37" t="s">
        <v>41</v>
      </c>
      <c r="D26" s="40">
        <v>10</v>
      </c>
      <c r="E26" s="39">
        <v>31</v>
      </c>
      <c r="F26" s="45">
        <f t="shared" si="0"/>
        <v>41</v>
      </c>
      <c r="G26" s="39">
        <f t="shared" si="1"/>
        <v>33</v>
      </c>
      <c r="H26" s="29">
        <f t="shared" si="2"/>
        <v>8</v>
      </c>
      <c r="I26" s="39">
        <v>33</v>
      </c>
      <c r="J26" s="40">
        <v>16</v>
      </c>
      <c r="K26" s="46">
        <f t="shared" si="3"/>
        <v>0.48484848484848486</v>
      </c>
      <c r="L26" s="42">
        <v>9</v>
      </c>
      <c r="M26" s="41">
        <f t="shared" si="4"/>
        <v>0.2727272727272727</v>
      </c>
      <c r="N26" s="42">
        <v>3</v>
      </c>
      <c r="O26" s="43">
        <f t="shared" si="5"/>
        <v>0.09090909090909091</v>
      </c>
      <c r="P26" s="42">
        <v>5</v>
      </c>
      <c r="Q26" s="43">
        <f t="shared" si="6"/>
        <v>0.15151515151515152</v>
      </c>
      <c r="R26" s="42">
        <v>0</v>
      </c>
      <c r="S26" s="44">
        <f t="shared" si="7"/>
        <v>0</v>
      </c>
      <c r="T26" s="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9.5" customHeight="1">
      <c r="A27" s="73"/>
      <c r="B27" s="33">
        <v>19</v>
      </c>
      <c r="C27" s="37" t="s">
        <v>42</v>
      </c>
      <c r="D27" s="47">
        <v>8</v>
      </c>
      <c r="E27" s="39">
        <v>20</v>
      </c>
      <c r="F27" s="45">
        <f t="shared" si="0"/>
        <v>28</v>
      </c>
      <c r="G27" s="39">
        <f t="shared" si="1"/>
        <v>14</v>
      </c>
      <c r="H27" s="29">
        <f t="shared" si="2"/>
        <v>14</v>
      </c>
      <c r="I27" s="39">
        <v>14</v>
      </c>
      <c r="J27" s="40">
        <v>8</v>
      </c>
      <c r="K27" s="46">
        <f t="shared" si="3"/>
        <v>0.5714285714285714</v>
      </c>
      <c r="L27" s="39">
        <v>3</v>
      </c>
      <c r="M27" s="41">
        <f t="shared" si="4"/>
        <v>0.21428571428571427</v>
      </c>
      <c r="N27" s="42">
        <v>0</v>
      </c>
      <c r="O27" s="43">
        <f t="shared" si="5"/>
        <v>0</v>
      </c>
      <c r="P27" s="42">
        <v>0</v>
      </c>
      <c r="Q27" s="43">
        <f t="shared" si="6"/>
        <v>0</v>
      </c>
      <c r="R27" s="42">
        <v>3</v>
      </c>
      <c r="S27" s="44">
        <f t="shared" si="7"/>
        <v>21.428571428571427</v>
      </c>
      <c r="T27" s="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21.75" customHeight="1">
      <c r="A28" s="74"/>
      <c r="B28" s="71" t="s">
        <v>43</v>
      </c>
      <c r="C28" s="71"/>
      <c r="D28" s="48">
        <f>SUM(D16:D27)</f>
        <v>91</v>
      </c>
      <c r="E28" s="48">
        <f>SUM(E16:E27)</f>
        <v>319</v>
      </c>
      <c r="F28" s="29">
        <f>SUM(F16:F27)</f>
        <v>410</v>
      </c>
      <c r="G28" s="29">
        <f t="shared" si="1"/>
        <v>298</v>
      </c>
      <c r="H28" s="29">
        <f t="shared" si="2"/>
        <v>112</v>
      </c>
      <c r="I28" s="29">
        <f>SUM(I16:I27)</f>
        <v>298</v>
      </c>
      <c r="J28" s="30">
        <f>SUM(J16:J27)</f>
        <v>175</v>
      </c>
      <c r="K28" s="49">
        <f t="shared" si="3"/>
        <v>0.587248322147651</v>
      </c>
      <c r="L28" s="30">
        <f>SUM(L16:L27)</f>
        <v>84</v>
      </c>
      <c r="M28" s="50">
        <f t="shared" si="4"/>
        <v>0.28187919463087246</v>
      </c>
      <c r="N28" s="30">
        <f>SUM(N16:N27)</f>
        <v>14</v>
      </c>
      <c r="O28" s="50">
        <f t="shared" si="5"/>
        <v>0.04697986577181208</v>
      </c>
      <c r="P28" s="30">
        <f>SUM(P16:P27)</f>
        <v>7</v>
      </c>
      <c r="Q28" s="50">
        <f t="shared" si="6"/>
        <v>0.02348993288590604</v>
      </c>
      <c r="R28" s="30">
        <f>SUM(R16:R27)</f>
        <v>18</v>
      </c>
      <c r="S28" s="51">
        <f t="shared" si="7"/>
        <v>6.0402684563758395</v>
      </c>
      <c r="T28" s="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44.25" customHeight="1">
      <c r="A29" s="72" t="s">
        <v>44</v>
      </c>
      <c r="B29" s="32" t="s">
        <v>5</v>
      </c>
      <c r="C29" s="55" t="s">
        <v>45</v>
      </c>
      <c r="D29" s="52">
        <v>4</v>
      </c>
      <c r="E29" s="53">
        <v>16</v>
      </c>
      <c r="F29" s="39">
        <f aca="true" t="shared" si="8" ref="F29:F36">D29+E29</f>
        <v>20</v>
      </c>
      <c r="G29" s="29">
        <f t="shared" si="1"/>
        <v>13</v>
      </c>
      <c r="H29" s="29">
        <f t="shared" si="2"/>
        <v>7</v>
      </c>
      <c r="I29" s="39">
        <v>13</v>
      </c>
      <c r="J29" s="42">
        <v>11</v>
      </c>
      <c r="K29" s="41">
        <f t="shared" si="3"/>
        <v>0.8461538461538461</v>
      </c>
      <c r="L29" s="42">
        <v>2</v>
      </c>
      <c r="M29" s="43">
        <f t="shared" si="4"/>
        <v>0.15384615384615385</v>
      </c>
      <c r="N29" s="42">
        <v>0</v>
      </c>
      <c r="O29" s="43">
        <f t="shared" si="5"/>
        <v>0</v>
      </c>
      <c r="P29" s="42">
        <v>0</v>
      </c>
      <c r="Q29" s="43">
        <f t="shared" si="6"/>
        <v>0</v>
      </c>
      <c r="R29" s="42">
        <v>0</v>
      </c>
      <c r="S29" s="44">
        <f t="shared" si="7"/>
        <v>0</v>
      </c>
      <c r="T29" s="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32.25" customHeight="1">
      <c r="A30" s="73"/>
      <c r="B30" s="32" t="s">
        <v>6</v>
      </c>
      <c r="C30" s="56" t="s">
        <v>46</v>
      </c>
      <c r="D30" s="52">
        <v>7</v>
      </c>
      <c r="E30" s="53">
        <v>24</v>
      </c>
      <c r="F30" s="39">
        <f t="shared" si="8"/>
        <v>31</v>
      </c>
      <c r="G30" s="29">
        <f t="shared" si="1"/>
        <v>24</v>
      </c>
      <c r="H30" s="29">
        <f t="shared" si="2"/>
        <v>7</v>
      </c>
      <c r="I30" s="39">
        <v>24</v>
      </c>
      <c r="J30" s="42">
        <v>21</v>
      </c>
      <c r="K30" s="41">
        <f t="shared" si="3"/>
        <v>0.875</v>
      </c>
      <c r="L30" s="42">
        <v>1</v>
      </c>
      <c r="M30" s="43">
        <f t="shared" si="4"/>
        <v>0.041666666666666664</v>
      </c>
      <c r="N30" s="42">
        <v>1</v>
      </c>
      <c r="O30" s="43">
        <f t="shared" si="5"/>
        <v>0.041666666666666664</v>
      </c>
      <c r="P30" s="42">
        <v>0</v>
      </c>
      <c r="Q30" s="43">
        <f t="shared" si="6"/>
        <v>0</v>
      </c>
      <c r="R30" s="42">
        <v>1</v>
      </c>
      <c r="S30" s="44">
        <f t="shared" si="7"/>
        <v>4.166666666666666</v>
      </c>
      <c r="T30" s="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40.5" customHeight="1">
      <c r="A31" s="74"/>
      <c r="B31" s="75" t="s">
        <v>43</v>
      </c>
      <c r="C31" s="76"/>
      <c r="D31" s="54">
        <f>SUM(D29:D30)</f>
        <v>11</v>
      </c>
      <c r="E31" s="48">
        <f>SUM(E29:E30)</f>
        <v>40</v>
      </c>
      <c r="F31" s="29">
        <f t="shared" si="8"/>
        <v>51</v>
      </c>
      <c r="G31" s="29">
        <f t="shared" si="1"/>
        <v>37</v>
      </c>
      <c r="H31" s="29">
        <f t="shared" si="2"/>
        <v>14</v>
      </c>
      <c r="I31" s="29">
        <f>SUM(I29:I30)</f>
        <v>37</v>
      </c>
      <c r="J31" s="30">
        <f>SUM(J29:J30)</f>
        <v>32</v>
      </c>
      <c r="K31" s="49">
        <f t="shared" si="3"/>
        <v>0.8648648648648649</v>
      </c>
      <c r="L31" s="30">
        <f>SUM(L29:L30)</f>
        <v>3</v>
      </c>
      <c r="M31" s="50">
        <f t="shared" si="4"/>
        <v>0.08108108108108109</v>
      </c>
      <c r="N31" s="30">
        <f>SUM(N29:N30)</f>
        <v>1</v>
      </c>
      <c r="O31" s="50">
        <f t="shared" si="5"/>
        <v>0.02702702702702703</v>
      </c>
      <c r="P31" s="30">
        <f>SUM(P29:P30)</f>
        <v>0</v>
      </c>
      <c r="Q31" s="50">
        <f t="shared" si="6"/>
        <v>0</v>
      </c>
      <c r="R31" s="30">
        <f>SUM(R29:R30)</f>
        <v>1</v>
      </c>
      <c r="S31" s="51">
        <f t="shared" si="7"/>
        <v>2.7027027027027026</v>
      </c>
      <c r="T31" s="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54" customHeight="1">
      <c r="A32" s="72" t="s">
        <v>47</v>
      </c>
      <c r="B32" s="32" t="s">
        <v>7</v>
      </c>
      <c r="C32" s="56" t="s">
        <v>48</v>
      </c>
      <c r="D32" s="52">
        <v>10</v>
      </c>
      <c r="E32" s="53">
        <v>27</v>
      </c>
      <c r="F32" s="39">
        <f t="shared" si="8"/>
        <v>37</v>
      </c>
      <c r="G32" s="39">
        <f t="shared" si="1"/>
        <v>32</v>
      </c>
      <c r="H32" s="29">
        <f t="shared" si="2"/>
        <v>5</v>
      </c>
      <c r="I32" s="39">
        <v>32</v>
      </c>
      <c r="J32" s="42">
        <v>18</v>
      </c>
      <c r="K32" s="41">
        <f t="shared" si="3"/>
        <v>0.5625</v>
      </c>
      <c r="L32" s="42">
        <v>10</v>
      </c>
      <c r="M32" s="43">
        <f t="shared" si="4"/>
        <v>0.3125</v>
      </c>
      <c r="N32" s="42">
        <v>1</v>
      </c>
      <c r="O32" s="43">
        <f t="shared" si="5"/>
        <v>0.03125</v>
      </c>
      <c r="P32" s="42">
        <v>1</v>
      </c>
      <c r="Q32" s="43">
        <f t="shared" si="6"/>
        <v>0.03125</v>
      </c>
      <c r="R32" s="42">
        <v>2</v>
      </c>
      <c r="S32" s="44">
        <f t="shared" si="7"/>
        <v>6.25</v>
      </c>
      <c r="T32" s="9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30" customHeight="1">
      <c r="A33" s="73"/>
      <c r="B33" s="32" t="s">
        <v>8</v>
      </c>
      <c r="C33" s="56" t="s">
        <v>49</v>
      </c>
      <c r="D33" s="52">
        <v>19</v>
      </c>
      <c r="E33" s="53">
        <v>9</v>
      </c>
      <c r="F33" s="39">
        <f t="shared" si="8"/>
        <v>28</v>
      </c>
      <c r="G33" s="39">
        <f t="shared" si="1"/>
        <v>15</v>
      </c>
      <c r="H33" s="29">
        <f t="shared" si="2"/>
        <v>13</v>
      </c>
      <c r="I33" s="39">
        <v>15</v>
      </c>
      <c r="J33" s="42">
        <v>12</v>
      </c>
      <c r="K33" s="41">
        <f t="shared" si="3"/>
        <v>0.8</v>
      </c>
      <c r="L33" s="42">
        <v>2</v>
      </c>
      <c r="M33" s="43">
        <f t="shared" si="4"/>
        <v>0.13333333333333333</v>
      </c>
      <c r="N33" s="42">
        <v>0</v>
      </c>
      <c r="O33" s="43">
        <f t="shared" si="5"/>
        <v>0</v>
      </c>
      <c r="P33" s="42">
        <v>1</v>
      </c>
      <c r="Q33" s="43">
        <f t="shared" si="6"/>
        <v>0.06666666666666667</v>
      </c>
      <c r="R33" s="42">
        <v>0</v>
      </c>
      <c r="S33" s="44">
        <f t="shared" si="7"/>
        <v>0</v>
      </c>
      <c r="T33" s="9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25.5" customHeight="1" hidden="1">
      <c r="A34" s="74"/>
      <c r="B34" s="90" t="s">
        <v>43</v>
      </c>
      <c r="C34" s="90"/>
      <c r="D34" s="54">
        <f>SUM(D32:D33)</f>
        <v>29</v>
      </c>
      <c r="E34" s="48">
        <f>SUM(E32:E33)</f>
        <v>36</v>
      </c>
      <c r="F34" s="29">
        <f t="shared" si="8"/>
        <v>65</v>
      </c>
      <c r="G34" s="29">
        <f t="shared" si="1"/>
        <v>47</v>
      </c>
      <c r="H34" s="29">
        <f t="shared" si="2"/>
        <v>18</v>
      </c>
      <c r="I34" s="29">
        <f>SUM(I32:I33)</f>
        <v>47</v>
      </c>
      <c r="J34" s="30">
        <f>SUM(J32:J33)</f>
        <v>30</v>
      </c>
      <c r="K34" s="49">
        <f t="shared" si="3"/>
        <v>0.6382978723404256</v>
      </c>
      <c r="L34" s="30">
        <f>SUM(L32:L33)</f>
        <v>12</v>
      </c>
      <c r="M34" s="50">
        <f t="shared" si="4"/>
        <v>0.2553191489361702</v>
      </c>
      <c r="N34" s="30">
        <f>SUM(N32:N33)</f>
        <v>1</v>
      </c>
      <c r="O34" s="50">
        <f t="shared" si="5"/>
        <v>0.02127659574468085</v>
      </c>
      <c r="P34" s="30">
        <f>SUM(P32:P33)</f>
        <v>2</v>
      </c>
      <c r="Q34" s="50">
        <f t="shared" si="6"/>
        <v>0.0425531914893617</v>
      </c>
      <c r="R34" s="30">
        <f>SUM(R32:R33)</f>
        <v>2</v>
      </c>
      <c r="S34" s="51">
        <f t="shared" si="7"/>
        <v>4.25531914893617</v>
      </c>
      <c r="T34" s="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13.25" customHeight="1">
      <c r="A35" s="60" t="s">
        <v>50</v>
      </c>
      <c r="B35" s="34" t="s">
        <v>9</v>
      </c>
      <c r="C35" s="58" t="s">
        <v>51</v>
      </c>
      <c r="D35" s="29">
        <v>41</v>
      </c>
      <c r="E35" s="48">
        <v>10</v>
      </c>
      <c r="F35" s="29">
        <f t="shared" si="8"/>
        <v>51</v>
      </c>
      <c r="G35" s="29">
        <f t="shared" si="1"/>
        <v>17</v>
      </c>
      <c r="H35" s="29">
        <f t="shared" si="2"/>
        <v>34</v>
      </c>
      <c r="I35" s="29">
        <v>17</v>
      </c>
      <c r="J35" s="30">
        <v>9</v>
      </c>
      <c r="K35" s="49">
        <f t="shared" si="3"/>
        <v>0.5294117647058824</v>
      </c>
      <c r="L35" s="30">
        <v>5</v>
      </c>
      <c r="M35" s="50">
        <f t="shared" si="4"/>
        <v>0.29411764705882354</v>
      </c>
      <c r="N35" s="30">
        <v>0</v>
      </c>
      <c r="O35" s="50">
        <f t="shared" si="5"/>
        <v>0</v>
      </c>
      <c r="P35" s="30">
        <v>0</v>
      </c>
      <c r="Q35" s="50">
        <f t="shared" si="6"/>
        <v>0</v>
      </c>
      <c r="R35" s="30">
        <v>3</v>
      </c>
      <c r="S35" s="51">
        <f t="shared" si="7"/>
        <v>17.647058823529413</v>
      </c>
      <c r="T35" s="9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24" customHeight="1">
      <c r="A36" s="27"/>
      <c r="B36" s="35"/>
      <c r="C36" s="36" t="s">
        <v>52</v>
      </c>
      <c r="D36" s="59">
        <f>D28+D31+D34+D35</f>
        <v>172</v>
      </c>
      <c r="E36" s="59">
        <f>E28+E31+E34+E35</f>
        <v>405</v>
      </c>
      <c r="F36" s="29">
        <f t="shared" si="8"/>
        <v>577</v>
      </c>
      <c r="G36" s="29">
        <f t="shared" si="1"/>
        <v>399</v>
      </c>
      <c r="H36" s="29">
        <f t="shared" si="2"/>
        <v>178</v>
      </c>
      <c r="I36" s="59">
        <f>I28+I31+I34+I35</f>
        <v>399</v>
      </c>
      <c r="J36" s="59">
        <f>J28+J31+J34+J35</f>
        <v>246</v>
      </c>
      <c r="K36" s="49">
        <f t="shared" si="3"/>
        <v>0.6165413533834586</v>
      </c>
      <c r="L36" s="59">
        <f>L28+L31+L34+L35</f>
        <v>104</v>
      </c>
      <c r="M36" s="50">
        <f t="shared" si="4"/>
        <v>0.2606516290726817</v>
      </c>
      <c r="N36" s="59">
        <f>N28+N31+N34+N35</f>
        <v>16</v>
      </c>
      <c r="O36" s="50">
        <f t="shared" si="5"/>
        <v>0.040100250626566414</v>
      </c>
      <c r="P36" s="59">
        <f>P28+P31+P34+P35</f>
        <v>9</v>
      </c>
      <c r="Q36" s="50">
        <f t="shared" si="6"/>
        <v>0.022556390977443608</v>
      </c>
      <c r="R36" s="59">
        <f>R28+R31+R34+R35</f>
        <v>24</v>
      </c>
      <c r="S36" s="51">
        <f t="shared" si="7"/>
        <v>6.015037593984962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0" ht="23.25" customHeight="1">
      <c r="A37" s="18"/>
      <c r="B37" s="18"/>
      <c r="C37" s="18"/>
      <c r="D37" s="18"/>
      <c r="E37" s="18"/>
      <c r="F37" s="18"/>
      <c r="G37" s="18"/>
      <c r="H37" s="19"/>
      <c r="I37" s="18"/>
      <c r="J37" s="20"/>
      <c r="K37" s="18"/>
      <c r="L37" s="18"/>
      <c r="M37" s="18"/>
      <c r="N37" s="18"/>
      <c r="O37" s="91" t="s">
        <v>53</v>
      </c>
      <c r="P37" s="91"/>
      <c r="Q37" s="91"/>
      <c r="R37" s="91"/>
      <c r="S37" s="18"/>
      <c r="T37" s="2"/>
    </row>
    <row r="38" spans="1:20" ht="22.5" customHeight="1">
      <c r="A38" s="18"/>
      <c r="B38" s="18"/>
      <c r="C38" s="18"/>
      <c r="D38" s="18"/>
      <c r="E38" s="18"/>
      <c r="F38" s="18"/>
      <c r="G38" s="18"/>
      <c r="H38" s="18"/>
      <c r="I38" s="18"/>
      <c r="J38" s="20"/>
      <c r="K38" s="18"/>
      <c r="L38" s="18"/>
      <c r="M38" s="18"/>
      <c r="N38" s="18"/>
      <c r="O38" s="91" t="s">
        <v>54</v>
      </c>
      <c r="P38" s="91"/>
      <c r="Q38" s="91"/>
      <c r="R38" s="91"/>
      <c r="S38" s="18"/>
      <c r="T38" s="2"/>
    </row>
    <row r="39" spans="1:20" ht="18.7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2"/>
      <c r="L39" s="2"/>
      <c r="M39" s="2"/>
      <c r="N39" s="5"/>
      <c r="O39" s="6"/>
      <c r="P39" s="6"/>
      <c r="Q39" s="2"/>
      <c r="R39" s="2"/>
      <c r="S39" s="2"/>
      <c r="T39" s="2"/>
    </row>
    <row r="40" spans="1:20" ht="15.75" customHeight="1">
      <c r="A40" s="2"/>
      <c r="B40" s="2"/>
      <c r="C40" s="2"/>
      <c r="D40" s="2"/>
      <c r="E40" s="2"/>
      <c r="F40" s="2"/>
      <c r="G40" s="2"/>
      <c r="H40" s="2"/>
      <c r="I40" s="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2.5" customHeight="1">
      <c r="A41" s="2"/>
      <c r="B41" s="2"/>
      <c r="C41" s="2"/>
      <c r="D41" s="2"/>
      <c r="E41" s="2"/>
      <c r="F41" s="2"/>
      <c r="G41" s="2"/>
      <c r="H41" s="2"/>
      <c r="I41" s="2"/>
      <c r="J41" s="4"/>
      <c r="K41" s="2"/>
      <c r="L41" s="2"/>
      <c r="M41" s="2"/>
      <c r="N41" s="63"/>
      <c r="O41" s="63"/>
      <c r="P41" s="63"/>
      <c r="Q41" s="63"/>
      <c r="R41" s="2"/>
      <c r="S41" s="2"/>
      <c r="T41" s="2"/>
    </row>
    <row r="42" spans="1:20" ht="22.5" customHeight="1">
      <c r="A42" s="2"/>
      <c r="B42" s="2"/>
      <c r="C42" s="2"/>
      <c r="D42" s="2"/>
      <c r="E42" s="2"/>
      <c r="F42" s="2"/>
      <c r="G42" s="2"/>
      <c r="H42" s="2"/>
      <c r="I42" s="2"/>
      <c r="J42" s="4"/>
      <c r="K42" s="2"/>
      <c r="L42" s="2"/>
      <c r="M42" s="2"/>
      <c r="N42" s="63"/>
      <c r="O42" s="63"/>
      <c r="P42" s="63"/>
      <c r="Q42" s="63"/>
      <c r="R42" s="2"/>
      <c r="S42" s="2"/>
      <c r="T42" s="2"/>
    </row>
    <row r="43" spans="1:20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34">
    <mergeCell ref="N42:Q42"/>
    <mergeCell ref="C3:Q3"/>
    <mergeCell ref="C1:Q1"/>
    <mergeCell ref="P6:R6"/>
    <mergeCell ref="A32:A34"/>
    <mergeCell ref="B34:C34"/>
    <mergeCell ref="O37:R37"/>
    <mergeCell ref="O38:R38"/>
    <mergeCell ref="N41:Q41"/>
    <mergeCell ref="P13:Q13"/>
    <mergeCell ref="A29:A31"/>
    <mergeCell ref="B31:C31"/>
    <mergeCell ref="P9:Q9"/>
    <mergeCell ref="A11:A14"/>
    <mergeCell ref="B11:B14"/>
    <mergeCell ref="C11:C14"/>
    <mergeCell ref="D11:D14"/>
    <mergeCell ref="E11:E14"/>
    <mergeCell ref="L12:M13"/>
    <mergeCell ref="N12:Q12"/>
    <mergeCell ref="R12:S13"/>
    <mergeCell ref="N13:O13"/>
    <mergeCell ref="A16:A28"/>
    <mergeCell ref="B28:C28"/>
    <mergeCell ref="E4:L4"/>
    <mergeCell ref="E5:M5"/>
    <mergeCell ref="B6:G6"/>
    <mergeCell ref="E8:L8"/>
    <mergeCell ref="F11:F14"/>
    <mergeCell ref="G11:G14"/>
    <mergeCell ref="H11:H14"/>
    <mergeCell ref="I11:R11"/>
    <mergeCell ref="I12:I14"/>
    <mergeCell ref="J12:K13"/>
  </mergeCells>
  <printOptions/>
  <pageMargins left="0.2362204724409449" right="0.2362204724409449" top="0.5118110236220472" bottom="0.5118110236220472" header="0.31496062992125984" footer="0.31496062992125984"/>
  <pageSetup horizontalDpi="600" verticalDpi="600" orientation="landscape" paperSize="9" r:id="rId1"/>
  <rowBreaks count="1" manualBreakCount="1">
    <brk id="38" max="255" man="1"/>
  </rowBreaks>
  <ignoredErrors>
    <ignoredError sqref="D28:F28 I28:J28 L28 N28 P28 R28" formulaRange="1"/>
    <ignoredError sqref="K28 M28 O28 Q28" formula="1" formulaRange="1"/>
    <ignoredError sqref="K31 M31 O31 Q31 K34 M34 O34 Q34 Q36 O36 M36 K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796875" defaultRowHeight="15.75" customHeight="1"/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B2" sqref="B2"/>
    </sheetView>
  </sheetViews>
  <sheetFormatPr defaultColWidth="8.796875" defaultRowHeight="15.75" customHeight="1"/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Ninoslav</cp:lastModifiedBy>
  <cp:lastPrinted>2015-09-08T12:58:07Z</cp:lastPrinted>
  <dcterms:created xsi:type="dcterms:W3CDTF">2010-04-08T04:19:27Z</dcterms:created>
  <dcterms:modified xsi:type="dcterms:W3CDTF">2016-10-25T12:06:38Z</dcterms:modified>
  <cp:category/>
  <cp:version/>
  <cp:contentType/>
  <cp:contentStatus/>
  <cp:revision>102</cp:revision>
</cp:coreProperties>
</file>