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Кvalitet 10" sheetId="1" r:id="rId1"/>
    <sheet name="Sheet2" sheetId="2" r:id="rId2"/>
    <sheet name="Sheet3" sheetId="3" r:id="rId3"/>
  </sheets>
  <definedNames>
    <definedName name="_xlnm.Print_Area" localSheetId="0">'Кvalitet 10'!$A$1:$S$38</definedName>
    <definedName name="SHARED_FORMULA_10_15_10_15_0">#REF!/#REF!</definedName>
    <definedName name="SHARED_FORMULA_12_15_12_15_0">#REF!/#REF!</definedName>
    <definedName name="SHARED_FORMULA_14_16_14_16_0">#REF!/#REF!</definedName>
    <definedName name="SHARED_FORMULA_16_15_16_15_0">#REF!/#REF!</definedName>
    <definedName name="SHARED_FORMULA_18_15_18_15_0">#REF!/#REF!*100</definedName>
    <definedName name="SHARED_FORMULA_5_17_5_17_0">#REF!+#REF!</definedName>
    <definedName name="SHARED_FORMULA_6_15_6_15_0">#REF!+#REF!+#REF!+#REF!+#REF!</definedName>
    <definedName name="SHARED_FORMULA_6_27_6_27_0">#REF!+#REF!+#REF!+#REF!+#REF!</definedName>
    <definedName name="SHARED_FORMULA_7_15_7_15_0">#REF!-#REF!</definedName>
    <definedName name="SHARED_FORMULA_7_26_7_26_0">#REF!-#REF!</definedName>
  </definedNames>
  <calcPr fullCalcOnLoad="1"/>
</workbook>
</file>

<file path=xl/sharedStrings.xml><?xml version="1.0" encoding="utf-8"?>
<sst xmlns="http://schemas.openxmlformats.org/spreadsheetml/2006/main" count="61" uniqueCount="55">
  <si>
    <t>% (9/6*100)</t>
  </si>
  <si>
    <t>% (11/6*100)</t>
  </si>
  <si>
    <t>% (13/6*100)</t>
  </si>
  <si>
    <t>% (15/6*100)</t>
  </si>
  <si>
    <t>% (17/6*100)</t>
  </si>
  <si>
    <t>I 14</t>
  </si>
  <si>
    <t>I 15</t>
  </si>
  <si>
    <t>II 16</t>
  </si>
  <si>
    <t>II 17</t>
  </si>
  <si>
    <t>III 14</t>
  </si>
  <si>
    <t xml:space="preserve">          IZVEŠTAJ O KVALITETU RADA SUDIJA</t>
  </si>
  <si>
    <t>PREKRŠAJNI SUD U KRAGUJEVCU</t>
  </si>
  <si>
    <t>u izveštajnom periodu od 01.01. do 30.09.2015. godine</t>
  </si>
  <si>
    <t>OBRAZAC  P. 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</si>
  <si>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</si>
  <si>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</si>
  <si>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</si>
  <si>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</si>
  <si>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</si>
  <si>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</si>
  <si>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</si>
  <si>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KVALITET</t>
  </si>
  <si>
    <t>Ukupno odluka</t>
  </si>
  <si>
    <t>Potvrđeno</t>
  </si>
  <si>
    <t>Ukinuto</t>
  </si>
  <si>
    <t>Preinačeno</t>
  </si>
  <si>
    <t>Obustava - zastara
gonjenja</t>
  </si>
  <si>
    <t>Smanjena</t>
  </si>
  <si>
    <t>Povećana</t>
  </si>
  <si>
    <t>Broj</t>
  </si>
  <si>
    <t>PREKRŠAJNI SUD U KRAGUJEVCU
SEDIŠTE SUDA</t>
  </si>
  <si>
    <t>Milan Jovanović</t>
  </si>
  <si>
    <t>Željko Govedarica</t>
  </si>
  <si>
    <t>Zorica Jotić</t>
  </si>
  <si>
    <t>Lidija Đusić</t>
  </si>
  <si>
    <t>Nada Milovanović</t>
  </si>
  <si>
    <t>Olivera Ivanović</t>
  </si>
  <si>
    <t>Jasmina Glavonjić</t>
  </si>
  <si>
    <t>Vesna Paunović</t>
  </si>
  <si>
    <t>Milanka Milić</t>
  </si>
  <si>
    <t>Lidija Karličić</t>
  </si>
  <si>
    <t>Vera Matejić</t>
  </si>
  <si>
    <t>Svetlana Gajić</t>
  </si>
  <si>
    <t>UKUPNO</t>
  </si>
  <si>
    <t>Odeljenje Suda u 
Batočini</t>
  </si>
  <si>
    <t>Lelica Đurić Predsednik Odeljenja
u kome rade 2 sudija</t>
  </si>
  <si>
    <t>Slavica Lekić</t>
  </si>
  <si>
    <t>Odeljenje Suda u Kniću</t>
  </si>
  <si>
    <t>Dušica Lipović
Predsednik Odeljenja
u kome rade 2 sudija</t>
  </si>
  <si>
    <t>Danijela Medaković</t>
  </si>
  <si>
    <t>Odeljenje Suda u 
Rači</t>
  </si>
  <si>
    <t>Dragan Kuč
Predsednik Odeljenja
u kome radi 1 sudija</t>
  </si>
  <si>
    <t>UKUPAN ZBIR:</t>
  </si>
  <si>
    <t>PREDSEDNIK SUDA</t>
  </si>
  <si>
    <t xml:space="preserve">Suzana Rajović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</si>
</sst>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8"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4" fillId="6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6" borderId="11" xfId="0" applyFont="1" applyFill="1" applyBorder="1" applyAlignment="1">
      <alignment horizontal="center" vertical="center" textRotation="90"/>
    </xf>
    <xf numFmtId="0" fontId="23" fillId="6" borderId="12" xfId="0" applyFont="1" applyFill="1" applyBorder="1" applyAlignment="1">
      <alignment horizontal="center" vertical="center" textRotation="90"/>
    </xf>
    <xf numFmtId="0" fontId="23" fillId="6" borderId="13" xfId="0" applyFont="1" applyFill="1" applyBorder="1" applyAlignment="1">
      <alignment horizontal="center" vertical="center" textRotation="90"/>
    </xf>
    <xf numFmtId="0" fontId="23" fillId="6" borderId="10" xfId="0" applyFont="1" applyFill="1" applyBorder="1" applyAlignment="1">
      <alignment horizontal="center" vertical="center" textRotation="90" wrapText="1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0" fontId="21" fillId="0" borderId="11" xfId="0" applyNumberFormat="1" applyFont="1" applyBorder="1" applyAlignment="1">
      <alignment/>
    </xf>
    <xf numFmtId="10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26" fillId="0" borderId="11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0" xfId="0" applyFont="1" applyFill="1" applyBorder="1" applyAlignment="1">
      <alignment wrapText="1"/>
    </xf>
    <xf numFmtId="0" fontId="23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/>
    </xf>
    <xf numFmtId="10" fontId="21" fillId="0" borderId="10" xfId="0" applyNumberFormat="1" applyFont="1" applyBorder="1" applyAlignment="1">
      <alignment/>
    </xf>
    <xf numFmtId="0" fontId="23" fillId="0" borderId="13" xfId="0" applyFont="1" applyBorder="1" applyAlignment="1">
      <alignment horizontal="center" vertical="center" shrinkToFit="1"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10" fontId="26" fillId="0" borderId="11" xfId="0" applyNumberFormat="1" applyFont="1" applyFill="1" applyBorder="1" applyAlignment="1">
      <alignment/>
    </xf>
    <xf numFmtId="10" fontId="26" fillId="0" borderId="12" xfId="0" applyNumberFormat="1" applyFont="1" applyFill="1" applyBorder="1" applyAlignment="1">
      <alignment/>
    </xf>
    <xf numFmtId="2" fontId="26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10" fontId="26" fillId="0" borderId="11" xfId="0" applyNumberFormat="1" applyFont="1" applyBorder="1" applyAlignment="1">
      <alignment/>
    </xf>
    <xf numFmtId="0" fontId="23" fillId="0" borderId="14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20" borderId="11" xfId="0" applyFont="1" applyFill="1" applyBorder="1" applyAlignment="1">
      <alignment wrapText="1"/>
    </xf>
    <xf numFmtId="0" fontId="23" fillId="20" borderId="12" xfId="0" applyFont="1" applyFill="1" applyBorder="1" applyAlignment="1">
      <alignment horizontal="center" vertical="center" shrinkToFit="1"/>
    </xf>
    <xf numFmtId="0" fontId="21" fillId="20" borderId="11" xfId="0" applyFont="1" applyFill="1" applyBorder="1" applyAlignment="1">
      <alignment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5" fillId="20" borderId="11" xfId="0" applyFont="1" applyFill="1" applyBorder="1" applyAlignment="1">
      <alignment/>
    </xf>
    <xf numFmtId="0" fontId="19" fillId="20" borderId="11" xfId="0" applyFont="1" applyFill="1" applyBorder="1" applyAlignment="1">
      <alignment/>
    </xf>
    <xf numFmtId="0" fontId="27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3" fillId="20" borderId="16" xfId="0" applyFont="1" applyFill="1" applyBorder="1" applyAlignment="1">
      <alignment horizontal="center" vertical="center" shrinkToFit="1"/>
    </xf>
    <xf numFmtId="0" fontId="23" fillId="20" borderId="11" xfId="0" applyFont="1" applyFill="1" applyBorder="1" applyAlignment="1">
      <alignment horizontal="center" vertical="center" shrinkToFit="1"/>
    </xf>
    <xf numFmtId="49" fontId="23" fillId="6" borderId="11" xfId="0" applyNumberFormat="1" applyFont="1" applyFill="1" applyBorder="1" applyAlignment="1">
      <alignment horizontal="center" vertical="center" textRotation="90" wrapText="1"/>
    </xf>
    <xf numFmtId="0" fontId="24" fillId="6" borderId="11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 vertical="center" textRotation="90" wrapText="1"/>
    </xf>
    <xf numFmtId="0" fontId="23" fillId="6" borderId="16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49" fontId="23" fillId="6" borderId="12" xfId="0" applyNumberFormat="1" applyFont="1" applyFill="1" applyBorder="1" applyAlignment="1">
      <alignment horizontal="center" vertical="center" textRotation="90" wrapText="1"/>
    </xf>
    <xf numFmtId="49" fontId="23" fillId="6" borderId="1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.75" customHeight="1"/>
  <cols>
    <col min="1" max="1" width="10.625" style="0" customWidth="1"/>
    <col min="3" max="3" width="21.00390625" style="0" customWidth="1"/>
    <col min="4" max="7" width="9.25390625" style="0" customWidth="1"/>
    <col min="8" max="10" width="9.375" style="0" customWidth="1"/>
    <col min="11" max="11" width="11.125" style="0" customWidth="1"/>
    <col min="12" max="12" width="9.50390625" style="0" customWidth="1"/>
    <col min="13" max="13" width="11.125" style="0" customWidth="1"/>
    <col min="14" max="14" width="9.50390625" style="0" customWidth="1"/>
    <col min="15" max="15" width="10.125" style="0" customWidth="1"/>
    <col min="16" max="16" width="9.50390625" style="0" customWidth="1"/>
    <col min="17" max="17" width="10.125" style="0" customWidth="1"/>
    <col min="18" max="18" width="9.375" style="0" customWidth="1"/>
    <col min="19" max="19" width="9.75390625" style="0" customWidth="1"/>
  </cols>
  <sheetData>
    <row r="1" spans="5:8" ht="22.5" customHeight="1">
      <c r="E1" s="1" t="s">
        <v>10</v>
      </c>
      <c r="F1" s="2"/>
      <c r="G1" s="2"/>
      <c r="H1" s="2"/>
    </row>
    <row r="3" ht="22.5" customHeight="1">
      <c r="C3" s="2" t="s">
        <v>11</v>
      </c>
    </row>
    <row r="4" spans="5:12" ht="22.5" customHeight="1">
      <c r="E4" s="58"/>
      <c r="F4" s="58"/>
      <c r="G4" s="58"/>
      <c r="H4" s="58"/>
      <c r="I4" s="58"/>
      <c r="J4" s="58"/>
      <c r="K4" s="58"/>
      <c r="L4" s="58"/>
    </row>
    <row r="5" spans="5:13" ht="23.25" customHeight="1">
      <c r="E5" s="58" t="s">
        <v>12</v>
      </c>
      <c r="F5" s="58"/>
      <c r="G5" s="58"/>
      <c r="H5" s="58"/>
      <c r="I5" s="58"/>
      <c r="J5" s="58"/>
      <c r="K5" s="58"/>
      <c r="L5" s="58"/>
      <c r="M5" s="58"/>
    </row>
    <row r="6" spans="2:17" ht="23.25" customHeight="1">
      <c r="B6" s="58"/>
      <c r="C6" s="58"/>
      <c r="D6" s="58"/>
      <c r="E6" s="58"/>
      <c r="F6" s="58"/>
      <c r="G6" s="58"/>
      <c r="J6" s="3"/>
      <c r="K6" s="3"/>
      <c r="L6" s="3"/>
      <c r="M6" s="3"/>
      <c r="N6" s="3"/>
      <c r="O6" s="3"/>
      <c r="P6" s="71" t="s">
        <v>13</v>
      </c>
      <c r="Q6" s="71"/>
    </row>
    <row r="7" spans="10:17" ht="15.75" customHeight="1" hidden="1">
      <c r="J7" s="3"/>
      <c r="K7" s="3"/>
      <c r="L7" s="3"/>
      <c r="M7" s="3"/>
      <c r="N7" s="3"/>
      <c r="O7" s="3"/>
      <c r="P7" s="3"/>
      <c r="Q7" s="3"/>
    </row>
    <row r="8" spans="5:12" ht="22.5" customHeight="1" hidden="1">
      <c r="E8" s="58"/>
      <c r="F8" s="58"/>
      <c r="G8" s="58"/>
      <c r="H8" s="58"/>
      <c r="I8" s="58"/>
      <c r="J8" s="58"/>
      <c r="K8" s="58"/>
      <c r="L8" s="58"/>
    </row>
    <row r="9" spans="16:17" ht="18.75" customHeight="1" hidden="1">
      <c r="P9" s="71"/>
      <c r="Q9" s="71"/>
    </row>
    <row r="10" ht="16.5" customHeight="1" hidden="1"/>
    <row r="11" spans="1:20" ht="17.25" customHeight="1">
      <c r="A11" s="68"/>
      <c r="B11" s="69" t="s">
        <v>14</v>
      </c>
      <c r="C11" s="70" t="s">
        <v>15</v>
      </c>
      <c r="D11" s="61" t="s">
        <v>16</v>
      </c>
      <c r="E11" s="61" t="s">
        <v>17</v>
      </c>
      <c r="F11" s="61" t="s">
        <v>18</v>
      </c>
      <c r="G11" s="61" t="s">
        <v>19</v>
      </c>
      <c r="H11" s="61" t="s">
        <v>20</v>
      </c>
      <c r="I11" s="62" t="s">
        <v>21</v>
      </c>
      <c r="J11" s="62"/>
      <c r="K11" s="62"/>
      <c r="L11" s="62"/>
      <c r="M11" s="62"/>
      <c r="N11" s="62"/>
      <c r="O11" s="62"/>
      <c r="P11" s="62"/>
      <c r="Q11" s="62"/>
      <c r="R11" s="62"/>
      <c r="S11" s="4"/>
      <c r="T11" s="5"/>
    </row>
    <row r="12" spans="1:20" ht="17.25" customHeight="1">
      <c r="A12" s="68"/>
      <c r="B12" s="69"/>
      <c r="C12" s="70"/>
      <c r="D12" s="61"/>
      <c r="E12" s="61"/>
      <c r="F12" s="61"/>
      <c r="G12" s="61"/>
      <c r="H12" s="61"/>
      <c r="I12" s="63" t="s">
        <v>22</v>
      </c>
      <c r="J12" s="64" t="s">
        <v>23</v>
      </c>
      <c r="K12" s="64"/>
      <c r="L12" s="64" t="s">
        <v>24</v>
      </c>
      <c r="M12" s="64"/>
      <c r="N12" s="65" t="s">
        <v>25</v>
      </c>
      <c r="O12" s="65"/>
      <c r="P12" s="65"/>
      <c r="Q12" s="65"/>
      <c r="R12" s="66" t="s">
        <v>26</v>
      </c>
      <c r="S12" s="66"/>
      <c r="T12" s="6"/>
    </row>
    <row r="13" spans="1:20" ht="16.5" customHeight="1">
      <c r="A13" s="68"/>
      <c r="B13" s="69"/>
      <c r="C13" s="70"/>
      <c r="D13" s="61"/>
      <c r="E13" s="61"/>
      <c r="F13" s="61"/>
      <c r="G13" s="61"/>
      <c r="H13" s="61"/>
      <c r="I13" s="63"/>
      <c r="J13" s="64"/>
      <c r="K13" s="64"/>
      <c r="L13" s="64"/>
      <c r="M13" s="64"/>
      <c r="N13" s="67" t="s">
        <v>27</v>
      </c>
      <c r="O13" s="67"/>
      <c r="P13" s="67" t="s">
        <v>28</v>
      </c>
      <c r="Q13" s="67"/>
      <c r="R13" s="66"/>
      <c r="S13" s="66"/>
      <c r="T13" s="6"/>
    </row>
    <row r="14" spans="1:20" ht="73.5" customHeight="1">
      <c r="A14" s="68"/>
      <c r="B14" s="69"/>
      <c r="C14" s="70"/>
      <c r="D14" s="61"/>
      <c r="E14" s="61"/>
      <c r="F14" s="61"/>
      <c r="G14" s="61"/>
      <c r="H14" s="61"/>
      <c r="I14" s="63"/>
      <c r="J14" s="7" t="s">
        <v>29</v>
      </c>
      <c r="K14" s="8" t="s">
        <v>0</v>
      </c>
      <c r="L14" s="7" t="s">
        <v>29</v>
      </c>
      <c r="M14" s="8" t="s">
        <v>1</v>
      </c>
      <c r="N14" s="9" t="s">
        <v>29</v>
      </c>
      <c r="O14" s="7" t="s">
        <v>2</v>
      </c>
      <c r="P14" s="9" t="s">
        <v>29</v>
      </c>
      <c r="Q14" s="7" t="s">
        <v>3</v>
      </c>
      <c r="R14" s="10" t="s">
        <v>29</v>
      </c>
      <c r="S14" s="7" t="s">
        <v>4</v>
      </c>
      <c r="T14" s="6"/>
    </row>
    <row r="15" spans="1:20" ht="17.25" customHeight="1">
      <c r="A15" s="11"/>
      <c r="B15" s="12">
        <v>1</v>
      </c>
      <c r="C15" s="13">
        <v>2</v>
      </c>
      <c r="D15" s="13">
        <v>3</v>
      </c>
      <c r="E15" s="13">
        <v>4</v>
      </c>
      <c r="F15" s="13">
        <v>5</v>
      </c>
      <c r="G15" s="13">
        <v>6</v>
      </c>
      <c r="H15" s="13">
        <v>7</v>
      </c>
      <c r="I15" s="13">
        <v>8</v>
      </c>
      <c r="J15" s="13">
        <v>9</v>
      </c>
      <c r="K15" s="14">
        <v>10</v>
      </c>
      <c r="L15" s="13">
        <v>11</v>
      </c>
      <c r="M15" s="13">
        <v>12</v>
      </c>
      <c r="N15" s="13">
        <v>13</v>
      </c>
      <c r="O15" s="12">
        <v>14</v>
      </c>
      <c r="P15" s="13">
        <v>15</v>
      </c>
      <c r="Q15" s="12">
        <v>16</v>
      </c>
      <c r="R15" s="13">
        <v>17</v>
      </c>
      <c r="S15" s="13">
        <v>18</v>
      </c>
      <c r="T15" s="5"/>
    </row>
    <row r="16" spans="1:20" s="24" customFormat="1" ht="19.5" customHeight="1">
      <c r="A16" s="72" t="s">
        <v>30</v>
      </c>
      <c r="B16" s="15">
        <v>1</v>
      </c>
      <c r="C16" s="16" t="s">
        <v>31</v>
      </c>
      <c r="D16" s="17">
        <v>3</v>
      </c>
      <c r="E16" s="17">
        <v>93</v>
      </c>
      <c r="F16" s="17">
        <f aca="true" t="shared" si="0" ref="F16:F27">D16+E16</f>
        <v>96</v>
      </c>
      <c r="G16" s="18">
        <f aca="true" t="shared" si="1" ref="G16:G36">J16+L16+N16+P16+R16</f>
        <v>93</v>
      </c>
      <c r="H16" s="19">
        <f aca="true" t="shared" si="2" ref="H16:H36">F16-I16</f>
        <v>3</v>
      </c>
      <c r="I16" s="18">
        <v>93</v>
      </c>
      <c r="J16" s="20">
        <v>21</v>
      </c>
      <c r="K16" s="21">
        <f aca="true" t="shared" si="3" ref="K16:K36">J16/G16</f>
        <v>0.22580645161290322</v>
      </c>
      <c r="L16" s="18">
        <v>62</v>
      </c>
      <c r="M16" s="22">
        <f aca="true" t="shared" si="4" ref="M16:M36">L16/G16</f>
        <v>0.6666666666666666</v>
      </c>
      <c r="N16" s="17">
        <v>5</v>
      </c>
      <c r="O16" s="22">
        <f aca="true" t="shared" si="5" ref="O16:O36">N16/G16</f>
        <v>0.053763440860215055</v>
      </c>
      <c r="P16" s="17">
        <v>3</v>
      </c>
      <c r="Q16" s="22">
        <f aca="true" t="shared" si="6" ref="Q16:Q36">P16/G16</f>
        <v>0.03225806451612903</v>
      </c>
      <c r="R16" s="17">
        <v>2</v>
      </c>
      <c r="S16" s="23">
        <f aca="true" t="shared" si="7" ref="S16:S36">R16/G16*100</f>
        <v>2.1505376344086025</v>
      </c>
      <c r="T16" s="5"/>
    </row>
    <row r="17" spans="1:20" s="24" customFormat="1" ht="19.5" customHeight="1">
      <c r="A17" s="73"/>
      <c r="B17" s="15">
        <v>3</v>
      </c>
      <c r="C17" s="17" t="s">
        <v>32</v>
      </c>
      <c r="D17" s="18">
        <v>8</v>
      </c>
      <c r="E17" s="17">
        <v>25</v>
      </c>
      <c r="F17" s="17">
        <f t="shared" si="0"/>
        <v>33</v>
      </c>
      <c r="G17" s="17">
        <f t="shared" si="1"/>
        <v>27</v>
      </c>
      <c r="H17" s="25">
        <f t="shared" si="2"/>
        <v>6</v>
      </c>
      <c r="I17" s="17">
        <v>27</v>
      </c>
      <c r="J17" s="26">
        <v>21</v>
      </c>
      <c r="K17" s="21">
        <f t="shared" si="3"/>
        <v>0.7777777777777778</v>
      </c>
      <c r="L17" s="18">
        <v>4</v>
      </c>
      <c r="M17" s="22">
        <f t="shared" si="4"/>
        <v>0.14814814814814814</v>
      </c>
      <c r="N17" s="17">
        <v>1</v>
      </c>
      <c r="O17" s="22">
        <f t="shared" si="5"/>
        <v>0.037037037037037035</v>
      </c>
      <c r="P17" s="17">
        <v>0</v>
      </c>
      <c r="Q17" s="22">
        <f t="shared" si="6"/>
        <v>0</v>
      </c>
      <c r="R17" s="17">
        <v>1</v>
      </c>
      <c r="S17" s="23">
        <f t="shared" si="7"/>
        <v>3.7037037037037033</v>
      </c>
      <c r="T17" s="5"/>
    </row>
    <row r="18" spans="1:20" s="24" customFormat="1" ht="19.5" customHeight="1">
      <c r="A18" s="73"/>
      <c r="B18" s="15">
        <v>4</v>
      </c>
      <c r="C18" s="17" t="s">
        <v>33</v>
      </c>
      <c r="D18" s="17">
        <v>5</v>
      </c>
      <c r="E18" s="17">
        <v>44</v>
      </c>
      <c r="F18" s="17">
        <f t="shared" si="0"/>
        <v>49</v>
      </c>
      <c r="G18" s="18">
        <f t="shared" si="1"/>
        <v>31</v>
      </c>
      <c r="H18" s="25">
        <f t="shared" si="2"/>
        <v>18</v>
      </c>
      <c r="I18" s="17">
        <v>31</v>
      </c>
      <c r="J18" s="26">
        <v>21</v>
      </c>
      <c r="K18" s="21">
        <f t="shared" si="3"/>
        <v>0.6774193548387096</v>
      </c>
      <c r="L18" s="18">
        <v>7</v>
      </c>
      <c r="M18" s="22">
        <f t="shared" si="4"/>
        <v>0.22580645161290322</v>
      </c>
      <c r="N18" s="17">
        <v>1</v>
      </c>
      <c r="O18" s="22">
        <f t="shared" si="5"/>
        <v>0.03225806451612903</v>
      </c>
      <c r="P18" s="17">
        <v>0</v>
      </c>
      <c r="Q18" s="22">
        <f t="shared" si="6"/>
        <v>0</v>
      </c>
      <c r="R18" s="17">
        <v>2</v>
      </c>
      <c r="S18" s="23">
        <f t="shared" si="7"/>
        <v>6.451612903225806</v>
      </c>
      <c r="T18" s="5"/>
    </row>
    <row r="19" spans="1:20" s="24" customFormat="1" ht="19.5" customHeight="1">
      <c r="A19" s="73"/>
      <c r="B19" s="15">
        <v>5</v>
      </c>
      <c r="C19" s="17" t="s">
        <v>34</v>
      </c>
      <c r="D19" s="17">
        <v>8</v>
      </c>
      <c r="E19" s="17">
        <v>29</v>
      </c>
      <c r="F19" s="17">
        <f t="shared" si="0"/>
        <v>37</v>
      </c>
      <c r="G19" s="17">
        <f t="shared" si="1"/>
        <v>29</v>
      </c>
      <c r="H19" s="25">
        <f t="shared" si="2"/>
        <v>8</v>
      </c>
      <c r="I19" s="17">
        <v>29</v>
      </c>
      <c r="J19" s="26">
        <v>16</v>
      </c>
      <c r="K19" s="21">
        <f t="shared" si="3"/>
        <v>0.5517241379310345</v>
      </c>
      <c r="L19" s="17">
        <v>7</v>
      </c>
      <c r="M19" s="22">
        <f t="shared" si="4"/>
        <v>0.2413793103448276</v>
      </c>
      <c r="N19" s="17">
        <v>0</v>
      </c>
      <c r="O19" s="22">
        <f t="shared" si="5"/>
        <v>0</v>
      </c>
      <c r="P19" s="17">
        <v>1</v>
      </c>
      <c r="Q19" s="22">
        <f t="shared" si="6"/>
        <v>0.034482758620689655</v>
      </c>
      <c r="R19" s="17">
        <v>5</v>
      </c>
      <c r="S19" s="23">
        <f t="shared" si="7"/>
        <v>17.24137931034483</v>
      </c>
      <c r="T19" s="5"/>
    </row>
    <row r="20" spans="1:20" s="24" customFormat="1" ht="19.5" customHeight="1">
      <c r="A20" s="73"/>
      <c r="B20" s="15">
        <v>6</v>
      </c>
      <c r="C20" s="27" t="s">
        <v>35</v>
      </c>
      <c r="D20" s="17">
        <v>13</v>
      </c>
      <c r="E20" s="17">
        <v>33</v>
      </c>
      <c r="F20" s="17">
        <f t="shared" si="0"/>
        <v>46</v>
      </c>
      <c r="G20" s="17">
        <f t="shared" si="1"/>
        <v>29</v>
      </c>
      <c r="H20" s="25">
        <f t="shared" si="2"/>
        <v>17</v>
      </c>
      <c r="I20" s="17">
        <v>29</v>
      </c>
      <c r="J20" s="26">
        <v>20</v>
      </c>
      <c r="K20" s="21">
        <f t="shared" si="3"/>
        <v>0.6896551724137931</v>
      </c>
      <c r="L20" s="17">
        <v>8</v>
      </c>
      <c r="M20" s="22">
        <f t="shared" si="4"/>
        <v>0.27586206896551724</v>
      </c>
      <c r="N20" s="17">
        <v>0</v>
      </c>
      <c r="O20" s="22">
        <f t="shared" si="5"/>
        <v>0</v>
      </c>
      <c r="P20" s="17">
        <v>0</v>
      </c>
      <c r="Q20" s="22">
        <f t="shared" si="6"/>
        <v>0</v>
      </c>
      <c r="R20" s="17">
        <v>1</v>
      </c>
      <c r="S20" s="23">
        <f t="shared" si="7"/>
        <v>3.4482758620689653</v>
      </c>
      <c r="T20" s="5"/>
    </row>
    <row r="21" spans="1:20" s="24" customFormat="1" ht="19.5" customHeight="1">
      <c r="A21" s="73"/>
      <c r="B21" s="15">
        <v>7</v>
      </c>
      <c r="C21" s="18" t="s">
        <v>36</v>
      </c>
      <c r="D21" s="17">
        <v>7</v>
      </c>
      <c r="E21" s="17">
        <v>49</v>
      </c>
      <c r="F21" s="17">
        <f t="shared" si="0"/>
        <v>56</v>
      </c>
      <c r="G21" s="17">
        <f t="shared" si="1"/>
        <v>41</v>
      </c>
      <c r="H21" s="25">
        <f t="shared" si="2"/>
        <v>15</v>
      </c>
      <c r="I21" s="17">
        <v>41</v>
      </c>
      <c r="J21" s="26">
        <v>28</v>
      </c>
      <c r="K21" s="21">
        <f t="shared" si="3"/>
        <v>0.6829268292682927</v>
      </c>
      <c r="L21" s="17">
        <v>6</v>
      </c>
      <c r="M21" s="22">
        <f t="shared" si="4"/>
        <v>0.14634146341463414</v>
      </c>
      <c r="N21" s="17">
        <v>2</v>
      </c>
      <c r="O21" s="22">
        <f t="shared" si="5"/>
        <v>0.04878048780487805</v>
      </c>
      <c r="P21" s="17">
        <v>0</v>
      </c>
      <c r="Q21" s="22">
        <f t="shared" si="6"/>
        <v>0</v>
      </c>
      <c r="R21" s="17">
        <v>5</v>
      </c>
      <c r="S21" s="23">
        <f t="shared" si="7"/>
        <v>12.195121951219512</v>
      </c>
      <c r="T21" s="5"/>
    </row>
    <row r="22" spans="1:20" s="24" customFormat="1" ht="19.5" customHeight="1">
      <c r="A22" s="73"/>
      <c r="B22" s="15">
        <v>8</v>
      </c>
      <c r="C22" s="17" t="s">
        <v>37</v>
      </c>
      <c r="D22" s="17">
        <v>7</v>
      </c>
      <c r="E22" s="17">
        <v>44</v>
      </c>
      <c r="F22" s="17">
        <f t="shared" si="0"/>
        <v>51</v>
      </c>
      <c r="G22" s="17">
        <f t="shared" si="1"/>
        <v>47</v>
      </c>
      <c r="H22" s="25">
        <f t="shared" si="2"/>
        <v>4</v>
      </c>
      <c r="I22" s="17">
        <v>47</v>
      </c>
      <c r="J22" s="26">
        <v>37</v>
      </c>
      <c r="K22" s="21">
        <f t="shared" si="3"/>
        <v>0.7872340425531915</v>
      </c>
      <c r="L22" s="17">
        <v>6</v>
      </c>
      <c r="M22" s="22">
        <f t="shared" si="4"/>
        <v>0.1276595744680851</v>
      </c>
      <c r="N22" s="17">
        <v>1</v>
      </c>
      <c r="O22" s="22">
        <f t="shared" si="5"/>
        <v>0.02127659574468085</v>
      </c>
      <c r="P22" s="17">
        <v>0</v>
      </c>
      <c r="Q22" s="22">
        <f t="shared" si="6"/>
        <v>0</v>
      </c>
      <c r="R22" s="17">
        <v>3</v>
      </c>
      <c r="S22" s="23">
        <f t="shared" si="7"/>
        <v>6.382978723404255</v>
      </c>
      <c r="T22" s="5"/>
    </row>
    <row r="23" spans="1:20" s="24" customFormat="1" ht="19.5" customHeight="1">
      <c r="A23" s="73"/>
      <c r="B23" s="15">
        <v>9</v>
      </c>
      <c r="C23" s="17" t="s">
        <v>38</v>
      </c>
      <c r="D23" s="17">
        <v>11</v>
      </c>
      <c r="E23" s="17">
        <v>19</v>
      </c>
      <c r="F23" s="17">
        <f t="shared" si="0"/>
        <v>30</v>
      </c>
      <c r="G23" s="17">
        <f t="shared" si="1"/>
        <v>23</v>
      </c>
      <c r="H23" s="25">
        <f t="shared" si="2"/>
        <v>7</v>
      </c>
      <c r="I23" s="17">
        <v>23</v>
      </c>
      <c r="J23" s="26">
        <v>15</v>
      </c>
      <c r="K23" s="21">
        <f t="shared" si="3"/>
        <v>0.6521739130434783</v>
      </c>
      <c r="L23" s="18">
        <v>5</v>
      </c>
      <c r="M23" s="22">
        <f t="shared" si="4"/>
        <v>0.21739130434782608</v>
      </c>
      <c r="N23" s="17">
        <v>1</v>
      </c>
      <c r="O23" s="22">
        <f t="shared" si="5"/>
        <v>0.043478260869565216</v>
      </c>
      <c r="P23" s="17">
        <v>0</v>
      </c>
      <c r="Q23" s="22">
        <f t="shared" si="6"/>
        <v>0</v>
      </c>
      <c r="R23" s="17">
        <v>2</v>
      </c>
      <c r="S23" s="23">
        <f t="shared" si="7"/>
        <v>8.695652173913043</v>
      </c>
      <c r="T23" s="5"/>
    </row>
    <row r="24" spans="1:20" s="24" customFormat="1" ht="19.5" customHeight="1">
      <c r="A24" s="73"/>
      <c r="B24" s="28">
        <v>11</v>
      </c>
      <c r="C24" s="29" t="s">
        <v>39</v>
      </c>
      <c r="D24" s="29">
        <v>6</v>
      </c>
      <c r="E24" s="17">
        <v>83</v>
      </c>
      <c r="F24" s="29">
        <f t="shared" si="0"/>
        <v>89</v>
      </c>
      <c r="G24" s="17">
        <f t="shared" si="1"/>
        <v>77</v>
      </c>
      <c r="H24" s="25">
        <f t="shared" si="2"/>
        <v>12</v>
      </c>
      <c r="I24" s="17">
        <v>77</v>
      </c>
      <c r="J24" s="26">
        <v>63</v>
      </c>
      <c r="K24" s="30">
        <f t="shared" si="3"/>
        <v>0.8181818181818182</v>
      </c>
      <c r="L24" s="17">
        <v>9</v>
      </c>
      <c r="M24" s="21">
        <f t="shared" si="4"/>
        <v>0.11688311688311688</v>
      </c>
      <c r="N24" s="17">
        <v>3</v>
      </c>
      <c r="O24" s="22">
        <f t="shared" si="5"/>
        <v>0.03896103896103896</v>
      </c>
      <c r="P24" s="17">
        <v>1</v>
      </c>
      <c r="Q24" s="22">
        <f t="shared" si="6"/>
        <v>0.012987012987012988</v>
      </c>
      <c r="R24" s="17">
        <v>1</v>
      </c>
      <c r="S24" s="23">
        <f t="shared" si="7"/>
        <v>1.2987012987012987</v>
      </c>
      <c r="T24" s="5"/>
    </row>
    <row r="25" spans="1:20" s="24" customFormat="1" ht="19.5" customHeight="1">
      <c r="A25" s="73"/>
      <c r="B25" s="28">
        <v>13</v>
      </c>
      <c r="C25" s="29" t="s">
        <v>40</v>
      </c>
      <c r="D25" s="29">
        <v>5</v>
      </c>
      <c r="E25" s="17">
        <v>0</v>
      </c>
      <c r="F25" s="29">
        <f t="shared" si="0"/>
        <v>5</v>
      </c>
      <c r="G25" s="17">
        <f t="shared" si="1"/>
        <v>5</v>
      </c>
      <c r="H25" s="25">
        <f t="shared" si="2"/>
        <v>0</v>
      </c>
      <c r="I25" s="17">
        <v>5</v>
      </c>
      <c r="J25" s="26">
        <v>3</v>
      </c>
      <c r="K25" s="30">
        <f t="shared" si="3"/>
        <v>0.6</v>
      </c>
      <c r="L25" s="18">
        <v>1</v>
      </c>
      <c r="M25" s="21">
        <f t="shared" si="4"/>
        <v>0.2</v>
      </c>
      <c r="N25" s="17">
        <v>1</v>
      </c>
      <c r="O25" s="22">
        <f t="shared" si="5"/>
        <v>0.2</v>
      </c>
      <c r="P25" s="17">
        <v>0</v>
      </c>
      <c r="Q25" s="22">
        <f t="shared" si="6"/>
        <v>0</v>
      </c>
      <c r="R25" s="17">
        <v>0</v>
      </c>
      <c r="S25" s="23">
        <f t="shared" si="7"/>
        <v>0</v>
      </c>
      <c r="T25" s="5"/>
    </row>
    <row r="26" spans="1:20" s="24" customFormat="1" ht="19.5" customHeight="1">
      <c r="A26" s="73"/>
      <c r="B26" s="31">
        <v>18</v>
      </c>
      <c r="C26" s="17" t="s">
        <v>41</v>
      </c>
      <c r="D26" s="26">
        <v>10</v>
      </c>
      <c r="E26" s="17">
        <v>32</v>
      </c>
      <c r="F26" s="29">
        <f t="shared" si="0"/>
        <v>42</v>
      </c>
      <c r="G26" s="18">
        <f t="shared" si="1"/>
        <v>38</v>
      </c>
      <c r="H26" s="19">
        <f t="shared" si="2"/>
        <v>4</v>
      </c>
      <c r="I26" s="18">
        <v>38</v>
      </c>
      <c r="J26" s="26">
        <v>21</v>
      </c>
      <c r="K26" s="30">
        <f t="shared" si="3"/>
        <v>0.5526315789473685</v>
      </c>
      <c r="L26" s="18">
        <v>9</v>
      </c>
      <c r="M26" s="21">
        <f t="shared" si="4"/>
        <v>0.23684210526315788</v>
      </c>
      <c r="N26" s="17">
        <v>3</v>
      </c>
      <c r="O26" s="22">
        <f t="shared" si="5"/>
        <v>0.07894736842105263</v>
      </c>
      <c r="P26" s="17">
        <v>5</v>
      </c>
      <c r="Q26" s="22">
        <f t="shared" si="6"/>
        <v>0.13157894736842105</v>
      </c>
      <c r="R26" s="17">
        <v>0</v>
      </c>
      <c r="S26" s="23">
        <f t="shared" si="7"/>
        <v>0</v>
      </c>
      <c r="T26" s="32"/>
    </row>
    <row r="27" spans="1:20" s="24" customFormat="1" ht="19.5" customHeight="1">
      <c r="A27" s="73"/>
      <c r="B27" s="31">
        <v>19</v>
      </c>
      <c r="C27" s="17" t="s">
        <v>42</v>
      </c>
      <c r="D27" s="33">
        <v>8</v>
      </c>
      <c r="E27" s="17">
        <v>24</v>
      </c>
      <c r="F27" s="29">
        <f t="shared" si="0"/>
        <v>32</v>
      </c>
      <c r="G27" s="17">
        <f t="shared" si="1"/>
        <v>24</v>
      </c>
      <c r="H27" s="19">
        <f t="shared" si="2"/>
        <v>8</v>
      </c>
      <c r="I27" s="17">
        <v>24</v>
      </c>
      <c r="J27" s="26">
        <v>15</v>
      </c>
      <c r="K27" s="30">
        <f t="shared" si="3"/>
        <v>0.625</v>
      </c>
      <c r="L27" s="18">
        <v>5</v>
      </c>
      <c r="M27" s="21">
        <f t="shared" si="4"/>
        <v>0.20833333333333334</v>
      </c>
      <c r="N27" s="17">
        <v>0</v>
      </c>
      <c r="O27" s="22">
        <f t="shared" si="5"/>
        <v>0</v>
      </c>
      <c r="P27" s="17">
        <v>0</v>
      </c>
      <c r="Q27" s="22">
        <f t="shared" si="6"/>
        <v>0</v>
      </c>
      <c r="R27" s="17">
        <v>4</v>
      </c>
      <c r="S27" s="23">
        <f t="shared" si="7"/>
        <v>16.666666666666664</v>
      </c>
      <c r="T27" s="5"/>
    </row>
    <row r="28" spans="1:20" s="39" customFormat="1" ht="21.75" customHeight="1">
      <c r="A28" s="74"/>
      <c r="B28" s="59" t="s">
        <v>43</v>
      </c>
      <c r="C28" s="59"/>
      <c r="D28" s="34">
        <f>SUM(D16:D27)</f>
        <v>91</v>
      </c>
      <c r="E28" s="34">
        <f>SUM(E16:E27)</f>
        <v>475</v>
      </c>
      <c r="F28" s="25">
        <f>SUM(F16:F27)</f>
        <v>566</v>
      </c>
      <c r="G28" s="25">
        <f t="shared" si="1"/>
        <v>464</v>
      </c>
      <c r="H28" s="25">
        <f t="shared" si="2"/>
        <v>102</v>
      </c>
      <c r="I28" s="25">
        <f>SUM(I16:I27)</f>
        <v>464</v>
      </c>
      <c r="J28" s="19">
        <f>SUM(J16:J27)</f>
        <v>281</v>
      </c>
      <c r="K28" s="35">
        <f t="shared" si="3"/>
        <v>0.6056034482758621</v>
      </c>
      <c r="L28" s="19">
        <f>SUM(L16:L27)</f>
        <v>129</v>
      </c>
      <c r="M28" s="36">
        <f t="shared" si="4"/>
        <v>0.27801724137931033</v>
      </c>
      <c r="N28" s="19">
        <f>SUM(N16:N27)</f>
        <v>18</v>
      </c>
      <c r="O28" s="36">
        <f t="shared" si="5"/>
        <v>0.03879310344827586</v>
      </c>
      <c r="P28" s="19">
        <f>SUM(P16:P27)</f>
        <v>10</v>
      </c>
      <c r="Q28" s="36">
        <f t="shared" si="6"/>
        <v>0.021551724137931036</v>
      </c>
      <c r="R28" s="19">
        <f>SUM(R16:R27)</f>
        <v>26</v>
      </c>
      <c r="S28" s="37">
        <f t="shared" si="7"/>
        <v>5.603448275862069</v>
      </c>
      <c r="T28" s="38"/>
    </row>
    <row r="29" spans="1:20" s="24" customFormat="1" ht="55.5" customHeight="1">
      <c r="A29" s="75" t="s">
        <v>44</v>
      </c>
      <c r="B29" s="28" t="s">
        <v>5</v>
      </c>
      <c r="C29" s="27" t="s">
        <v>45</v>
      </c>
      <c r="D29" s="40">
        <v>4</v>
      </c>
      <c r="E29" s="41">
        <v>26</v>
      </c>
      <c r="F29" s="17">
        <f aca="true" t="shared" si="8" ref="F29:F36">D29+E29</f>
        <v>30</v>
      </c>
      <c r="G29" s="25">
        <f t="shared" si="1"/>
        <v>27</v>
      </c>
      <c r="H29" s="25">
        <f t="shared" si="2"/>
        <v>3</v>
      </c>
      <c r="I29" s="17">
        <v>27</v>
      </c>
      <c r="J29" s="18">
        <v>25</v>
      </c>
      <c r="K29" s="21">
        <f t="shared" si="3"/>
        <v>0.9259259259259259</v>
      </c>
      <c r="L29" s="18">
        <v>2</v>
      </c>
      <c r="M29" s="22">
        <f t="shared" si="4"/>
        <v>0.07407407407407407</v>
      </c>
      <c r="N29" s="18">
        <v>0</v>
      </c>
      <c r="O29" s="22">
        <f t="shared" si="5"/>
        <v>0</v>
      </c>
      <c r="P29" s="17">
        <v>0</v>
      </c>
      <c r="Q29" s="22">
        <f t="shared" si="6"/>
        <v>0</v>
      </c>
      <c r="R29" s="18">
        <v>0</v>
      </c>
      <c r="S29" s="23">
        <f t="shared" si="7"/>
        <v>0</v>
      </c>
      <c r="T29" s="5"/>
    </row>
    <row r="30" spans="1:20" s="24" customFormat="1" ht="20.25" customHeight="1">
      <c r="A30" s="75"/>
      <c r="B30" s="28" t="s">
        <v>6</v>
      </c>
      <c r="C30" s="27" t="s">
        <v>46</v>
      </c>
      <c r="D30" s="40">
        <v>7</v>
      </c>
      <c r="E30" s="41">
        <v>38</v>
      </c>
      <c r="F30" s="17">
        <f t="shared" si="8"/>
        <v>45</v>
      </c>
      <c r="G30" s="25">
        <f t="shared" si="1"/>
        <v>38</v>
      </c>
      <c r="H30" s="25">
        <f t="shared" si="2"/>
        <v>7</v>
      </c>
      <c r="I30" s="17">
        <v>38</v>
      </c>
      <c r="J30" s="18">
        <v>34</v>
      </c>
      <c r="K30" s="21">
        <f t="shared" si="3"/>
        <v>0.8947368421052632</v>
      </c>
      <c r="L30" s="18">
        <v>1</v>
      </c>
      <c r="M30" s="22">
        <f t="shared" si="4"/>
        <v>0.02631578947368421</v>
      </c>
      <c r="N30" s="18">
        <v>2</v>
      </c>
      <c r="O30" s="22">
        <f t="shared" si="5"/>
        <v>0.05263157894736842</v>
      </c>
      <c r="P30" s="17">
        <v>0</v>
      </c>
      <c r="Q30" s="22">
        <f t="shared" si="6"/>
        <v>0</v>
      </c>
      <c r="R30" s="18">
        <v>1</v>
      </c>
      <c r="S30" s="23">
        <f t="shared" si="7"/>
        <v>2.631578947368421</v>
      </c>
      <c r="T30" s="5"/>
    </row>
    <row r="31" spans="1:20" s="24" customFormat="1" ht="27" customHeight="1">
      <c r="A31" s="75"/>
      <c r="B31" s="60" t="s">
        <v>43</v>
      </c>
      <c r="C31" s="60"/>
      <c r="D31" s="42">
        <f>SUM(D29:D30)</f>
        <v>11</v>
      </c>
      <c r="E31" s="34">
        <f>SUM(E29:E30)</f>
        <v>64</v>
      </c>
      <c r="F31" s="25">
        <f t="shared" si="8"/>
        <v>75</v>
      </c>
      <c r="G31" s="25">
        <f t="shared" si="1"/>
        <v>65</v>
      </c>
      <c r="H31" s="25">
        <f t="shared" si="2"/>
        <v>10</v>
      </c>
      <c r="I31" s="25">
        <f>SUM(I29:I30)</f>
        <v>65</v>
      </c>
      <c r="J31" s="19">
        <f>SUM(J29:J30)</f>
        <v>59</v>
      </c>
      <c r="K31" s="43">
        <f t="shared" si="3"/>
        <v>0.9076923076923077</v>
      </c>
      <c r="L31" s="19">
        <f>SUM(L29:L30)</f>
        <v>3</v>
      </c>
      <c r="M31" s="36">
        <f t="shared" si="4"/>
        <v>0.046153846153846156</v>
      </c>
      <c r="N31" s="19">
        <f>SUM(N29:N30)</f>
        <v>2</v>
      </c>
      <c r="O31" s="36">
        <f t="shared" si="5"/>
        <v>0.03076923076923077</v>
      </c>
      <c r="P31" s="19">
        <f>SUM(P29:P30)</f>
        <v>0</v>
      </c>
      <c r="Q31" s="36">
        <f t="shared" si="6"/>
        <v>0</v>
      </c>
      <c r="R31" s="19">
        <f>SUM(R29:R30)</f>
        <v>1</v>
      </c>
      <c r="S31" s="37">
        <f t="shared" si="7"/>
        <v>1.5384615384615385</v>
      </c>
      <c r="T31" s="5"/>
    </row>
    <row r="32" spans="1:20" s="46" customFormat="1" ht="60.75" customHeight="1">
      <c r="A32" s="76" t="s">
        <v>47</v>
      </c>
      <c r="B32" s="44" t="s">
        <v>7</v>
      </c>
      <c r="C32" s="27" t="s">
        <v>48</v>
      </c>
      <c r="D32" s="27">
        <v>10</v>
      </c>
      <c r="E32" s="41">
        <v>44</v>
      </c>
      <c r="F32" s="17">
        <f t="shared" si="8"/>
        <v>54</v>
      </c>
      <c r="G32" s="17">
        <f t="shared" si="1"/>
        <v>42</v>
      </c>
      <c r="H32" s="25">
        <f t="shared" si="2"/>
        <v>12</v>
      </c>
      <c r="I32" s="17">
        <v>42</v>
      </c>
      <c r="J32" s="18">
        <v>26</v>
      </c>
      <c r="K32" s="21">
        <f t="shared" si="3"/>
        <v>0.6190476190476191</v>
      </c>
      <c r="L32" s="18">
        <v>11</v>
      </c>
      <c r="M32" s="22">
        <f t="shared" si="4"/>
        <v>0.2619047619047619</v>
      </c>
      <c r="N32" s="18">
        <v>1</v>
      </c>
      <c r="O32" s="22">
        <f t="shared" si="5"/>
        <v>0.023809523809523808</v>
      </c>
      <c r="P32" s="18">
        <v>1</v>
      </c>
      <c r="Q32" s="22">
        <f t="shared" si="6"/>
        <v>0.023809523809523808</v>
      </c>
      <c r="R32" s="18">
        <v>3</v>
      </c>
      <c r="S32" s="23">
        <f t="shared" si="7"/>
        <v>7.142857142857142</v>
      </c>
      <c r="T32" s="45"/>
    </row>
    <row r="33" spans="1:20" s="46" customFormat="1" ht="19.5" customHeight="1">
      <c r="A33" s="77"/>
      <c r="B33" s="44" t="s">
        <v>8</v>
      </c>
      <c r="C33" s="27" t="s">
        <v>49</v>
      </c>
      <c r="D33" s="27">
        <v>19</v>
      </c>
      <c r="E33" s="41">
        <v>21</v>
      </c>
      <c r="F33" s="17">
        <f t="shared" si="8"/>
        <v>40</v>
      </c>
      <c r="G33" s="17">
        <f t="shared" si="1"/>
        <v>25</v>
      </c>
      <c r="H33" s="25">
        <f t="shared" si="2"/>
        <v>15</v>
      </c>
      <c r="I33" s="17">
        <v>25</v>
      </c>
      <c r="J33" s="18">
        <v>21</v>
      </c>
      <c r="K33" s="21">
        <f t="shared" si="3"/>
        <v>0.84</v>
      </c>
      <c r="L33" s="18">
        <v>2</v>
      </c>
      <c r="M33" s="22">
        <f t="shared" si="4"/>
        <v>0.08</v>
      </c>
      <c r="N33" s="18">
        <v>0</v>
      </c>
      <c r="O33" s="22">
        <f t="shared" si="5"/>
        <v>0</v>
      </c>
      <c r="P33" s="18">
        <v>1</v>
      </c>
      <c r="Q33" s="22">
        <f t="shared" si="6"/>
        <v>0.04</v>
      </c>
      <c r="R33" s="18">
        <v>1</v>
      </c>
      <c r="S33" s="23">
        <f t="shared" si="7"/>
        <v>4</v>
      </c>
      <c r="T33" s="45"/>
    </row>
    <row r="34" spans="1:20" s="24" customFormat="1" ht="25.5" customHeight="1">
      <c r="A34" s="78"/>
      <c r="B34" s="60" t="s">
        <v>43</v>
      </c>
      <c r="C34" s="60"/>
      <c r="D34" s="42">
        <f>SUM(D32:D33)</f>
        <v>29</v>
      </c>
      <c r="E34" s="34">
        <f>SUM(E32:E33)</f>
        <v>65</v>
      </c>
      <c r="F34" s="25">
        <f t="shared" si="8"/>
        <v>94</v>
      </c>
      <c r="G34" s="25">
        <f t="shared" si="1"/>
        <v>67</v>
      </c>
      <c r="H34" s="25">
        <f t="shared" si="2"/>
        <v>27</v>
      </c>
      <c r="I34" s="25">
        <f>SUM(I32:I33)</f>
        <v>67</v>
      </c>
      <c r="J34" s="19">
        <f>SUM(J32:J33)</f>
        <v>47</v>
      </c>
      <c r="K34" s="43">
        <f t="shared" si="3"/>
        <v>0.7014925373134329</v>
      </c>
      <c r="L34" s="19">
        <f>SUM(L32:L33)</f>
        <v>13</v>
      </c>
      <c r="M34" s="36">
        <f t="shared" si="4"/>
        <v>0.19402985074626866</v>
      </c>
      <c r="N34" s="19">
        <f>SUM(N32:N33)</f>
        <v>1</v>
      </c>
      <c r="O34" s="36">
        <f t="shared" si="5"/>
        <v>0.014925373134328358</v>
      </c>
      <c r="P34" s="19">
        <f>SUM(P32:P33)</f>
        <v>2</v>
      </c>
      <c r="Q34" s="36">
        <f t="shared" si="6"/>
        <v>0.029850746268656716</v>
      </c>
      <c r="R34" s="19">
        <f>SUM(R32:R33)</f>
        <v>4</v>
      </c>
      <c r="S34" s="37">
        <f t="shared" si="7"/>
        <v>5.970149253731343</v>
      </c>
      <c r="T34" s="5"/>
    </row>
    <row r="35" spans="1:20" s="46" customFormat="1" ht="54.75" customHeight="1">
      <c r="A35" s="47" t="s">
        <v>50</v>
      </c>
      <c r="B35" s="48" t="s">
        <v>9</v>
      </c>
      <c r="C35" s="49" t="s">
        <v>51</v>
      </c>
      <c r="D35" s="19">
        <v>41</v>
      </c>
      <c r="E35" s="34">
        <v>13</v>
      </c>
      <c r="F35" s="25">
        <f t="shared" si="8"/>
        <v>54</v>
      </c>
      <c r="G35" s="19">
        <f t="shared" si="1"/>
        <v>28</v>
      </c>
      <c r="H35" s="19">
        <f t="shared" si="2"/>
        <v>26</v>
      </c>
      <c r="I35" s="19">
        <v>28</v>
      </c>
      <c r="J35" s="19">
        <v>18</v>
      </c>
      <c r="K35" s="43">
        <f t="shared" si="3"/>
        <v>0.6428571428571429</v>
      </c>
      <c r="L35" s="19">
        <v>7</v>
      </c>
      <c r="M35" s="36">
        <f t="shared" si="4"/>
        <v>0.25</v>
      </c>
      <c r="N35" s="19">
        <v>0</v>
      </c>
      <c r="O35" s="36">
        <f t="shared" si="5"/>
        <v>0</v>
      </c>
      <c r="P35" s="19">
        <v>0</v>
      </c>
      <c r="Q35" s="36">
        <f t="shared" si="6"/>
        <v>0</v>
      </c>
      <c r="R35" s="19">
        <v>3</v>
      </c>
      <c r="S35" s="37">
        <f t="shared" si="7"/>
        <v>10.714285714285714</v>
      </c>
      <c r="T35" s="45"/>
    </row>
    <row r="36" spans="1:19" s="54" customFormat="1" ht="24" customHeight="1">
      <c r="A36" s="50"/>
      <c r="B36" s="51"/>
      <c r="C36" s="52" t="s">
        <v>52</v>
      </c>
      <c r="D36" s="53">
        <f>D28+D31+D34+D35</f>
        <v>172</v>
      </c>
      <c r="E36" s="53">
        <f>E28+E31+E34+E35</f>
        <v>617</v>
      </c>
      <c r="F36" s="25">
        <f t="shared" si="8"/>
        <v>789</v>
      </c>
      <c r="G36" s="25">
        <f t="shared" si="1"/>
        <v>624</v>
      </c>
      <c r="H36" s="25">
        <f t="shared" si="2"/>
        <v>165</v>
      </c>
      <c r="I36" s="53">
        <f>I28+I31+I34+I35</f>
        <v>624</v>
      </c>
      <c r="J36" s="53">
        <f>J28+J31+J34+J35</f>
        <v>405</v>
      </c>
      <c r="K36" s="43">
        <f t="shared" si="3"/>
        <v>0.6490384615384616</v>
      </c>
      <c r="L36" s="53">
        <f>L28+L31+L34+L35</f>
        <v>152</v>
      </c>
      <c r="M36" s="36">
        <f t="shared" si="4"/>
        <v>0.24358974358974358</v>
      </c>
      <c r="N36" s="53">
        <f>N28+N31+N34+N35</f>
        <v>21</v>
      </c>
      <c r="O36" s="36">
        <f t="shared" si="5"/>
        <v>0.03365384615384615</v>
      </c>
      <c r="P36" s="53">
        <f>P28+P31+P34+P35</f>
        <v>12</v>
      </c>
      <c r="Q36" s="36">
        <f t="shared" si="6"/>
        <v>0.019230769230769232</v>
      </c>
      <c r="R36" s="53">
        <f>R28+R31+R34+R35</f>
        <v>34</v>
      </c>
      <c r="S36" s="37">
        <f t="shared" si="7"/>
        <v>5.448717948717949</v>
      </c>
    </row>
    <row r="37" spans="1:20" ht="23.25" customHeight="1">
      <c r="A37" s="5"/>
      <c r="B37" s="5"/>
      <c r="C37" s="5"/>
      <c r="D37" s="5"/>
      <c r="E37" s="5"/>
      <c r="F37" s="5"/>
      <c r="G37" s="5"/>
      <c r="H37" s="55"/>
      <c r="I37" s="5"/>
      <c r="J37" s="6"/>
      <c r="K37" s="5"/>
      <c r="L37" s="5"/>
      <c r="M37" s="5"/>
      <c r="N37" s="5"/>
      <c r="O37" s="58" t="s">
        <v>53</v>
      </c>
      <c r="P37" s="58"/>
      <c r="Q37" s="58"/>
      <c r="R37" s="58"/>
      <c r="S37" s="5"/>
      <c r="T37" s="5"/>
    </row>
    <row r="38" spans="1:20" ht="22.5" customHeight="1">
      <c r="A38" s="5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8" t="s">
        <v>54</v>
      </c>
      <c r="P38" s="58"/>
      <c r="Q38" s="58"/>
      <c r="R38" s="58"/>
      <c r="S38" s="5"/>
      <c r="T38" s="5"/>
    </row>
    <row r="39" spans="1:20" ht="18.75" customHeight="1">
      <c r="A39" s="5"/>
      <c r="B39" s="5"/>
      <c r="C39" s="5"/>
      <c r="D39" s="5"/>
      <c r="E39" s="5"/>
      <c r="F39" s="5"/>
      <c r="G39" s="5"/>
      <c r="H39" s="5"/>
      <c r="I39" s="5"/>
      <c r="J39" s="6"/>
      <c r="K39" s="5"/>
      <c r="L39" s="5"/>
      <c r="M39" s="5"/>
      <c r="N39" s="56"/>
      <c r="O39" s="57"/>
      <c r="P39" s="57"/>
      <c r="Q39" s="5"/>
      <c r="R39" s="5"/>
      <c r="S39" s="5"/>
      <c r="T39" s="5"/>
    </row>
    <row r="40" spans="1:20" ht="15.75" customHeight="1">
      <c r="A40" s="5"/>
      <c r="B40" s="5"/>
      <c r="C40" s="5"/>
      <c r="D40" s="5"/>
      <c r="E40" s="5"/>
      <c r="F40" s="5"/>
      <c r="G40" s="5"/>
      <c r="H40" s="5"/>
      <c r="I40" s="5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22.5" customHeight="1">
      <c r="A41" s="5"/>
      <c r="B41" s="5"/>
      <c r="C41" s="5"/>
      <c r="D41" s="5"/>
      <c r="E41" s="5"/>
      <c r="F41" s="5"/>
      <c r="G41" s="5"/>
      <c r="H41" s="5"/>
      <c r="I41" s="5"/>
      <c r="J41" s="6"/>
      <c r="K41" s="5"/>
      <c r="L41" s="5"/>
      <c r="M41" s="5"/>
      <c r="N41" s="58"/>
      <c r="O41" s="58"/>
      <c r="P41" s="58"/>
      <c r="Q41" s="58"/>
      <c r="R41" s="5"/>
      <c r="S41" s="5"/>
      <c r="T41" s="5"/>
    </row>
    <row r="42" spans="1:20" ht="22.5" customHeight="1">
      <c r="A42" s="5"/>
      <c r="B42" s="5"/>
      <c r="C42" s="5"/>
      <c r="D42" s="5"/>
      <c r="E42" s="5"/>
      <c r="F42" s="5"/>
      <c r="G42" s="5"/>
      <c r="H42" s="5"/>
      <c r="I42" s="5"/>
      <c r="J42" s="6"/>
      <c r="K42" s="5"/>
      <c r="L42" s="5"/>
      <c r="M42" s="5"/>
      <c r="N42" s="58"/>
      <c r="O42" s="58"/>
      <c r="P42" s="58"/>
      <c r="Q42" s="58"/>
      <c r="R42" s="5"/>
      <c r="S42" s="5"/>
      <c r="T42" s="5"/>
    </row>
    <row r="43" spans="1:20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</sheetData>
  <sheetProtection selectLockedCells="1" selectUnlockedCells="1"/>
  <mergeCells count="32">
    <mergeCell ref="E4:L4"/>
    <mergeCell ref="E5:M5"/>
    <mergeCell ref="B6:G6"/>
    <mergeCell ref="P6:Q6"/>
    <mergeCell ref="E8:L8"/>
    <mergeCell ref="P9:Q9"/>
    <mergeCell ref="A11:A14"/>
    <mergeCell ref="B11:B14"/>
    <mergeCell ref="C11:C14"/>
    <mergeCell ref="D11:D14"/>
    <mergeCell ref="E11:E14"/>
    <mergeCell ref="F11:F14"/>
    <mergeCell ref="G11:G14"/>
    <mergeCell ref="H11:H14"/>
    <mergeCell ref="I11:R11"/>
    <mergeCell ref="I12:I14"/>
    <mergeCell ref="J12:K13"/>
    <mergeCell ref="L12:M13"/>
    <mergeCell ref="N12:Q12"/>
    <mergeCell ref="R12:S13"/>
    <mergeCell ref="N13:O13"/>
    <mergeCell ref="P13:Q13"/>
    <mergeCell ref="O37:R37"/>
    <mergeCell ref="O38:R38"/>
    <mergeCell ref="N41:Q41"/>
    <mergeCell ref="N42:Q42"/>
    <mergeCell ref="A16:A28"/>
    <mergeCell ref="B28:C28"/>
    <mergeCell ref="A29:A31"/>
    <mergeCell ref="B31:C31"/>
    <mergeCell ref="A32:A34"/>
    <mergeCell ref="B34:C34"/>
  </mergeCells>
  <printOptions/>
  <pageMargins left="0.25" right="0.25" top="0.5" bottom="0.5" header="0.5118055555555555" footer="0.5118055555555555"/>
  <pageSetup horizontalDpi="300" verticalDpi="300" orientation="landscape" paperSize="9" scale="5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2016-10-25T12:05:29Z</dcterms:created>
  <dcterms:modified xsi:type="dcterms:W3CDTF">2016-10-25T12:05:29Z</dcterms:modified>
  <cp:category/>
  <cp:version/>
  <cp:contentType/>
  <cp:contentStatus/>
</cp:coreProperties>
</file>