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<sst xmlns="http://schemas.openxmlformats.org/spreadsheetml/2006/main" count="59" uniqueCount="53">
  <si>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 xml:space="preserve">          ИЗВЕШТАЈ О КВАЛИТЕТУ РАДА СУДИЈА</t>
  </si>
  <si>
    <t>ПРЕКРШАЈНИ СУД У КРАГУЈЕВЦУ</t>
  </si>
  <si>
    <t>ОБРАЗАЦ  П. 6</t>
  </si>
  <si>
    <t>Шифра судије</t>
  </si>
  <si>
    <t>Име и презиме</t>
  </si>
  <si>
    <t>Пренето из претходног периода</t>
  </si>
  <si>
    <t>Изјављене жалбе</t>
  </si>
  <si>
    <t>УКУПНО У РАДУ</t>
  </si>
  <si>
    <t>УКУПНО РЕШЕНО</t>
  </si>
  <si>
    <t>УКУПНО НЕРЕШЕНО</t>
  </si>
  <si>
    <t>КВАЛИТЕТ</t>
  </si>
  <si>
    <t>Укупно одлука</t>
  </si>
  <si>
    <t>Потврђено</t>
  </si>
  <si>
    <t>Укинуто</t>
  </si>
  <si>
    <t>Преиначено</t>
  </si>
  <si>
    <t>Обустава - застара
гоњења</t>
  </si>
  <si>
    <t>Смањенa</t>
  </si>
  <si>
    <t>Повећана</t>
  </si>
  <si>
    <t>Број</t>
  </si>
  <si>
    <t>% (9/6*100)</t>
  </si>
  <si>
    <t>% (11/6*100)</t>
  </si>
  <si>
    <t>% (13/6*100)</t>
  </si>
  <si>
    <t>% (15/6*100)</t>
  </si>
  <si>
    <t>% (17/6*100)</t>
  </si>
  <si>
    <t>ПРЕКРШАЈНИ СУД У КРАГУЈЕВЦУ
СЕДИШТЕ СУДА</t>
  </si>
  <si>
    <t>Милан Јовановић</t>
  </si>
  <si>
    <t>Жељко Говедарица</t>
  </si>
  <si>
    <t>Зорица Јотић</t>
  </si>
  <si>
    <t>Лидија Ђусић</t>
  </si>
  <si>
    <t>Славица Лекић</t>
  </si>
  <si>
    <t>Лелица Ђурић</t>
  </si>
  <si>
    <t>Jасмина Главоњић</t>
  </si>
  <si>
    <t>Весна Пауновић</t>
  </si>
  <si>
    <t>Миланка Милић</t>
  </si>
  <si>
    <t>Лидија Карличић</t>
  </si>
  <si>
    <t>Вера Матејић</t>
  </si>
  <si>
    <t>Светлана Гајић</t>
  </si>
  <si>
    <t>УКУПНО</t>
  </si>
  <si>
    <t>Одељење Суда у 
Баточини</t>
  </si>
  <si>
    <t>I 14</t>
  </si>
  <si>
    <t>Оливера Ивановић</t>
  </si>
  <si>
    <t>I 15</t>
  </si>
  <si>
    <t>Нада Миловановић</t>
  </si>
  <si>
    <t>Одељење Суда у Книћу</t>
  </si>
  <si>
    <t>II 16</t>
  </si>
  <si>
    <t>Душица Липовић
Председник Одељења
у коме раде 2 судија</t>
  </si>
  <si>
    <t>II 17</t>
  </si>
  <si>
    <t>Данијела Медаковић</t>
  </si>
  <si>
    <t>Одељење Суда у 
Рачи</t>
  </si>
  <si>
    <t>III 14</t>
  </si>
  <si>
    <t>Драган Куч
Председник Одељења
у коме ради 1 судија</t>
  </si>
  <si>
    <t>УКУПАН ЗБИР:</t>
  </si>
  <si>
    <t>у извештајном периоду од 01.01. до 30.09.2014. године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</si>
</sst>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name val="'Times New Roman'"/>
      <family val="0"/>
    </font>
    <font>
      <b/>
      <sz val="8"/>
      <name val="'Times New Roman'"/>
      <family val="0"/>
    </font>
    <font>
      <b/>
      <sz val="8"/>
      <name val="Arial"/>
      <family val="2"/>
    </font>
    <font>
      <sz val="8"/>
      <name val="'Times New Roman'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8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9" fillId="0" borderId="0" xfId="46" applyFont="1">
      <alignment/>
      <protection/>
    </xf>
    <xf numFmtId="0" fontId="39" fillId="0" borderId="0" xfId="0" applyFont="1" applyAlignment="1">
      <alignment/>
    </xf>
    <xf numFmtId="0" fontId="3" fillId="0" borderId="0" xfId="46" applyFont="1" applyAlignment="1">
      <alignment/>
      <protection/>
    </xf>
    <xf numFmtId="0" fontId="3" fillId="0" borderId="0" xfId="46" applyFont="1">
      <alignment/>
      <protection/>
    </xf>
    <xf numFmtId="0" fontId="4" fillId="0" borderId="0" xfId="46" applyFont="1" applyAlignment="1">
      <alignment/>
      <protection/>
    </xf>
    <xf numFmtId="0" fontId="3" fillId="33" borderId="10" xfId="46" applyFont="1" applyFill="1" applyBorder="1" applyAlignment="1">
      <alignment horizontal="center"/>
      <protection/>
    </xf>
    <xf numFmtId="0" fontId="3" fillId="33" borderId="11" xfId="46" applyFont="1" applyFill="1" applyBorder="1" applyAlignment="1">
      <alignment horizontal="center" vertical="center" textRotation="90"/>
      <protection/>
    </xf>
    <xf numFmtId="0" fontId="3" fillId="33" borderId="12" xfId="46" applyFont="1" applyFill="1" applyBorder="1" applyAlignment="1">
      <alignment horizontal="center" vertical="center" textRotation="90"/>
      <protection/>
    </xf>
    <xf numFmtId="0" fontId="3" fillId="33" borderId="13" xfId="46" applyFont="1" applyFill="1" applyBorder="1" applyAlignment="1">
      <alignment horizontal="center" vertical="center" textRotation="90"/>
      <protection/>
    </xf>
    <xf numFmtId="0" fontId="3" fillId="33" borderId="14" xfId="46" applyFont="1" applyFill="1" applyBorder="1" applyAlignment="1">
      <alignment horizontal="center" vertical="center" textRotation="90"/>
      <protection/>
    </xf>
    <xf numFmtId="0" fontId="3" fillId="33" borderId="15" xfId="46" applyFont="1" applyFill="1" applyBorder="1" applyAlignment="1">
      <alignment horizontal="center" vertical="center" textRotation="90" wrapText="1"/>
      <protection/>
    </xf>
    <xf numFmtId="0" fontId="5" fillId="0" borderId="16" xfId="46" applyFont="1" applyBorder="1">
      <alignment/>
      <protection/>
    </xf>
    <xf numFmtId="0" fontId="3" fillId="0" borderId="12" xfId="46" applyFont="1" applyBorder="1" applyAlignment="1">
      <alignment horizontal="center" vertical="center"/>
      <protection/>
    </xf>
    <xf numFmtId="0" fontId="3" fillId="0" borderId="16" xfId="46" applyFont="1" applyBorder="1" applyAlignment="1">
      <alignment horizontal="center" vertical="center"/>
      <protection/>
    </xf>
    <xf numFmtId="0" fontId="3" fillId="0" borderId="11" xfId="46" applyFont="1" applyBorder="1" applyAlignment="1">
      <alignment horizontal="center" vertical="center"/>
      <protection/>
    </xf>
    <xf numFmtId="0" fontId="3" fillId="0" borderId="14" xfId="46" applyFont="1" applyBorder="1" applyAlignment="1">
      <alignment horizontal="center" vertical="center"/>
      <protection/>
    </xf>
    <xf numFmtId="0" fontId="3" fillId="0" borderId="16" xfId="46" applyFont="1" applyBorder="1">
      <alignment/>
      <protection/>
    </xf>
    <xf numFmtId="0" fontId="5" fillId="0" borderId="13" xfId="46" applyFont="1" applyBorder="1">
      <alignment/>
      <protection/>
    </xf>
    <xf numFmtId="10" fontId="5" fillId="0" borderId="14" xfId="46" applyNumberFormat="1" applyFont="1" applyBorder="1">
      <alignment/>
      <protection/>
    </xf>
    <xf numFmtId="0" fontId="5" fillId="0" borderId="11" xfId="46" applyFont="1" applyBorder="1">
      <alignment/>
      <protection/>
    </xf>
    <xf numFmtId="10" fontId="5" fillId="0" borderId="12" xfId="46" applyNumberFormat="1" applyFont="1" applyBorder="1">
      <alignment/>
      <protection/>
    </xf>
    <xf numFmtId="2" fontId="5" fillId="0" borderId="14" xfId="46" applyNumberFormat="1" applyFont="1" applyBorder="1">
      <alignment/>
      <protection/>
    </xf>
    <xf numFmtId="0" fontId="3" fillId="0" borderId="17" xfId="46" applyFont="1" applyBorder="1" applyAlignment="1">
      <alignment horizontal="center" vertical="center"/>
      <protection/>
    </xf>
    <xf numFmtId="0" fontId="5" fillId="0" borderId="10" xfId="46" applyFont="1" applyBorder="1">
      <alignment/>
      <protection/>
    </xf>
    <xf numFmtId="10" fontId="5" fillId="0" borderId="18" xfId="46" applyNumberFormat="1" applyFont="1" applyBorder="1">
      <alignment/>
      <protection/>
    </xf>
    <xf numFmtId="0" fontId="3" fillId="0" borderId="13" xfId="46" applyFont="1" applyBorder="1" applyAlignment="1">
      <alignment horizontal="center" vertical="center"/>
      <protection/>
    </xf>
    <xf numFmtId="0" fontId="5" fillId="0" borderId="19" xfId="46" applyFont="1" applyBorder="1">
      <alignment/>
      <protection/>
    </xf>
    <xf numFmtId="0" fontId="3" fillId="0" borderId="16" xfId="46" applyFont="1" applyBorder="1" applyAlignment="1">
      <alignment wrapText="1"/>
      <protection/>
    </xf>
    <xf numFmtId="0" fontId="3" fillId="0" borderId="11" xfId="46" applyFont="1" applyBorder="1">
      <alignment/>
      <protection/>
    </xf>
    <xf numFmtId="10" fontId="3" fillId="0" borderId="14" xfId="46" applyNumberFormat="1" applyFont="1" applyBorder="1">
      <alignment/>
      <protection/>
    </xf>
    <xf numFmtId="10" fontId="3" fillId="0" borderId="12" xfId="46" applyNumberFormat="1" applyFont="1" applyBorder="1">
      <alignment/>
      <protection/>
    </xf>
    <xf numFmtId="2" fontId="3" fillId="0" borderId="14" xfId="46" applyNumberFormat="1" applyFont="1" applyBorder="1">
      <alignment/>
      <protection/>
    </xf>
    <xf numFmtId="0" fontId="5" fillId="0" borderId="10" xfId="46" applyFont="1" applyBorder="1" applyAlignment="1">
      <alignment wrapText="1"/>
      <protection/>
    </xf>
    <xf numFmtId="0" fontId="5" fillId="0" borderId="16" xfId="46" applyFont="1" applyBorder="1" applyAlignment="1">
      <alignment wrapText="1"/>
      <protection/>
    </xf>
    <xf numFmtId="0" fontId="3" fillId="0" borderId="10" xfId="46" applyFont="1" applyBorder="1" applyAlignment="1">
      <alignment wrapText="1"/>
      <protection/>
    </xf>
    <xf numFmtId="0" fontId="3" fillId="34" borderId="16" xfId="46" applyFont="1" applyFill="1" applyBorder="1" applyAlignment="1">
      <alignment wrapText="1"/>
      <protection/>
    </xf>
    <xf numFmtId="0" fontId="3" fillId="34" borderId="12" xfId="46" applyFont="1" applyFill="1" applyBorder="1" applyAlignment="1">
      <alignment horizontal="center" vertical="center"/>
      <protection/>
    </xf>
    <xf numFmtId="0" fontId="5" fillId="34" borderId="16" xfId="46" applyFont="1" applyFill="1" applyBorder="1" applyAlignment="1">
      <alignment wrapText="1"/>
      <protection/>
    </xf>
    <xf numFmtId="0" fontId="5" fillId="0" borderId="16" xfId="46" applyFont="1" applyBorder="1" applyAlignment="1">
      <alignment/>
      <protection/>
    </xf>
    <xf numFmtId="0" fontId="3" fillId="34" borderId="16" xfId="46" applyFont="1" applyFill="1" applyBorder="1">
      <alignment/>
      <protection/>
    </xf>
    <xf numFmtId="0" fontId="3" fillId="34" borderId="11" xfId="46" applyFont="1" applyFill="1" applyBorder="1">
      <alignment/>
      <protection/>
    </xf>
    <xf numFmtId="3" fontId="3" fillId="34" borderId="11" xfId="46" applyNumberFormat="1" applyFont="1" applyFill="1" applyBorder="1">
      <alignment/>
      <protection/>
    </xf>
    <xf numFmtId="0" fontId="5" fillId="0" borderId="0" xfId="46" applyFont="1">
      <alignment/>
      <protection/>
    </xf>
    <xf numFmtId="0" fontId="5" fillId="0" borderId="20" xfId="46" applyFont="1" applyBorder="1">
      <alignment/>
      <protection/>
    </xf>
    <xf numFmtId="0" fontId="5" fillId="0" borderId="0" xfId="46" applyFont="1" applyBorder="1">
      <alignment/>
      <protection/>
    </xf>
    <xf numFmtId="0" fontId="3" fillId="0" borderId="0" xfId="46" applyFont="1" applyBorder="1" applyAlignment="1">
      <alignment horizontal="center"/>
      <protection/>
    </xf>
    <xf numFmtId="0" fontId="3" fillId="34" borderId="19" xfId="46" applyFont="1" applyFill="1" applyBorder="1" applyAlignment="1">
      <alignment horizontal="center" vertical="center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21" xfId="46" applyFont="1" applyBorder="1" applyAlignment="1">
      <alignment horizontal="center" vertical="center" wrapText="1"/>
      <protection/>
    </xf>
    <xf numFmtId="0" fontId="3" fillId="0" borderId="19" xfId="46" applyFont="1" applyBorder="1" applyAlignment="1">
      <alignment horizontal="center" vertical="center" wrapText="1"/>
      <protection/>
    </xf>
    <xf numFmtId="0" fontId="3" fillId="34" borderId="16" xfId="46" applyFont="1" applyFill="1" applyBorder="1" applyAlignment="1">
      <alignment horizontal="center" vertical="center"/>
      <protection/>
    </xf>
    <xf numFmtId="2" fontId="3" fillId="33" borderId="16" xfId="46" applyNumberFormat="1" applyFont="1" applyFill="1" applyBorder="1" applyAlignment="1">
      <alignment horizontal="center" vertical="center" textRotation="90" wrapText="1"/>
      <protection/>
    </xf>
    <xf numFmtId="0" fontId="3" fillId="33" borderId="16" xfId="46" applyFont="1" applyFill="1" applyBorder="1" applyAlignment="1">
      <alignment horizontal="center"/>
      <protection/>
    </xf>
    <xf numFmtId="0" fontId="3" fillId="33" borderId="19" xfId="46" applyFont="1" applyFill="1" applyBorder="1" applyAlignment="1">
      <alignment horizontal="center" vertical="center" textRotation="90" wrapText="1"/>
      <protection/>
    </xf>
    <xf numFmtId="0" fontId="3" fillId="33" borderId="19" xfId="46" applyFont="1" applyFill="1" applyBorder="1" applyAlignment="1">
      <alignment horizontal="center" vertical="center" wrapText="1"/>
      <protection/>
    </xf>
    <xf numFmtId="0" fontId="3" fillId="33" borderId="22" xfId="46" applyFont="1" applyFill="1" applyBorder="1" applyAlignment="1">
      <alignment horizontal="center" vertical="center" wrapText="1"/>
      <protection/>
    </xf>
    <xf numFmtId="0" fontId="3" fillId="33" borderId="16" xfId="46" applyFont="1" applyFill="1" applyBorder="1" applyAlignment="1">
      <alignment horizontal="center" vertical="center" wrapText="1"/>
      <protection/>
    </xf>
    <xf numFmtId="0" fontId="3" fillId="33" borderId="13" xfId="46" applyFont="1" applyFill="1" applyBorder="1" applyAlignment="1">
      <alignment horizontal="center" vertical="center" wrapText="1"/>
      <protection/>
    </xf>
    <xf numFmtId="0" fontId="5" fillId="0" borderId="0" xfId="46" applyFont="1" applyBorder="1" applyAlignment="1">
      <alignment horizontal="center"/>
      <protection/>
    </xf>
    <xf numFmtId="0" fontId="5" fillId="0" borderId="16" xfId="46" applyFont="1" applyBorder="1" applyAlignment="1">
      <alignment horizontal="center"/>
      <protection/>
    </xf>
    <xf numFmtId="2" fontId="3" fillId="33" borderId="12" xfId="46" applyNumberFormat="1" applyFont="1" applyFill="1" applyBorder="1" applyAlignment="1">
      <alignment horizontal="center" vertical="center" textRotation="90" wrapText="1"/>
      <protection/>
    </xf>
    <xf numFmtId="2" fontId="3" fillId="33" borderId="16" xfId="46" applyNumberFormat="1" applyFont="1" applyFill="1" applyBorder="1" applyAlignment="1">
      <alignment horizontal="center" vertical="center" wrapText="1"/>
      <protection/>
    </xf>
    <xf numFmtId="0" fontId="3" fillId="0" borderId="16" xfId="46" applyFont="1" applyBorder="1" applyAlignment="1">
      <alignment horizontal="center" vertical="center" textRotation="90" wrapText="1"/>
      <protection/>
    </xf>
    <xf numFmtId="0" fontId="5" fillId="0" borderId="16" xfId="46" applyFont="1" applyBorder="1" applyAlignment="1">
      <alignment horizontal="center" vertical="center"/>
      <protection/>
    </xf>
    <xf numFmtId="0" fontId="3" fillId="34" borderId="16" xfId="46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fault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E5" sqref="E5:M5"/>
    </sheetView>
  </sheetViews>
  <sheetFormatPr defaultColWidth="9.00390625" defaultRowHeight="14.25"/>
  <cols>
    <col min="1" max="1" width="9.375" style="0" customWidth="1"/>
    <col min="2" max="2" width="4.75390625" style="0" customWidth="1"/>
    <col min="3" max="3" width="14.00390625" style="0" customWidth="1"/>
    <col min="4" max="4" width="5.125" style="0" customWidth="1"/>
    <col min="5" max="5" width="3.875" style="0" customWidth="1"/>
    <col min="6" max="6" width="4.50390625" style="0" customWidth="1"/>
    <col min="7" max="7" width="4.75390625" style="0" customWidth="1"/>
    <col min="8" max="8" width="4.50390625" style="0" customWidth="1"/>
    <col min="9" max="9" width="5.125" style="0" customWidth="1"/>
    <col min="10" max="10" width="5.00390625" style="0" customWidth="1"/>
    <col min="11" max="11" width="5.75390625" style="0" customWidth="1"/>
    <col min="12" max="12" width="5.25390625" style="0" customWidth="1"/>
    <col min="13" max="14" width="5.375" style="0" customWidth="1"/>
    <col min="15" max="15" width="5.875" style="0" customWidth="1"/>
    <col min="16" max="16" width="5.00390625" style="0" customWidth="1"/>
    <col min="17" max="17" width="5.875" style="0" customWidth="1"/>
  </cols>
  <sheetData>
    <row r="1" spans="1:19" ht="14.25">
      <c r="A1" s="1"/>
      <c r="B1" s="2"/>
      <c r="C1" s="1"/>
      <c r="D1" s="1"/>
      <c r="E1" s="3" t="s">
        <v>0</v>
      </c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8.2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25">
      <c r="A3" s="1"/>
      <c r="B3" s="2"/>
      <c r="C3" s="4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9" customHeight="1">
      <c r="A4" s="1"/>
      <c r="B4" s="2"/>
      <c r="C4" s="1"/>
      <c r="D4" s="1"/>
      <c r="E4" s="46"/>
      <c r="F4" s="46"/>
      <c r="G4" s="46"/>
      <c r="H4" s="46"/>
      <c r="I4" s="46"/>
      <c r="J4" s="46"/>
      <c r="K4" s="46"/>
      <c r="L4" s="46"/>
      <c r="M4" s="1"/>
      <c r="N4" s="1"/>
      <c r="O4" s="1"/>
      <c r="P4" s="1"/>
      <c r="Q4" s="1"/>
      <c r="R4" s="1"/>
      <c r="S4" s="1"/>
    </row>
    <row r="5" spans="1:19" ht="14.25">
      <c r="A5" s="1"/>
      <c r="B5" s="2"/>
      <c r="C5" s="1"/>
      <c r="D5" s="1"/>
      <c r="E5" s="46" t="s">
        <v>52</v>
      </c>
      <c r="F5" s="46"/>
      <c r="G5" s="46"/>
      <c r="H5" s="46"/>
      <c r="I5" s="46"/>
      <c r="J5" s="46"/>
      <c r="K5" s="46"/>
      <c r="L5" s="46"/>
      <c r="M5" s="46"/>
      <c r="N5" s="1"/>
      <c r="O5" s="1"/>
      <c r="P5" s="1"/>
      <c r="Q5" s="1"/>
      <c r="R5" s="1"/>
      <c r="S5" s="1"/>
    </row>
    <row r="6" spans="1:19" ht="14.25">
      <c r="A6" s="1"/>
      <c r="B6" s="46"/>
      <c r="C6" s="46"/>
      <c r="D6" s="46"/>
      <c r="E6" s="46"/>
      <c r="F6" s="46"/>
      <c r="G6" s="46"/>
      <c r="H6" s="1"/>
      <c r="I6" s="1"/>
      <c r="J6" s="5"/>
      <c r="K6" s="5"/>
      <c r="L6" s="5"/>
      <c r="M6" s="5"/>
      <c r="N6" s="5"/>
      <c r="O6" s="5"/>
      <c r="P6" s="59" t="s">
        <v>2</v>
      </c>
      <c r="Q6" s="59"/>
      <c r="R6" s="1"/>
      <c r="S6" s="1"/>
    </row>
    <row r="7" spans="1:19" ht="14.25">
      <c r="A7" s="60"/>
      <c r="B7" s="61" t="s">
        <v>3</v>
      </c>
      <c r="C7" s="62" t="s">
        <v>4</v>
      </c>
      <c r="D7" s="52" t="s">
        <v>5</v>
      </c>
      <c r="E7" s="52" t="s">
        <v>6</v>
      </c>
      <c r="F7" s="52" t="s">
        <v>7</v>
      </c>
      <c r="G7" s="52" t="s">
        <v>8</v>
      </c>
      <c r="H7" s="52" t="s">
        <v>9</v>
      </c>
      <c r="I7" s="53" t="s">
        <v>10</v>
      </c>
      <c r="J7" s="53"/>
      <c r="K7" s="53"/>
      <c r="L7" s="53"/>
      <c r="M7" s="53"/>
      <c r="N7" s="53"/>
      <c r="O7" s="53"/>
      <c r="P7" s="53"/>
      <c r="Q7" s="53"/>
      <c r="R7" s="53"/>
      <c r="S7" s="6"/>
    </row>
    <row r="8" spans="1:19" ht="14.25">
      <c r="A8" s="60"/>
      <c r="B8" s="61"/>
      <c r="C8" s="62"/>
      <c r="D8" s="52"/>
      <c r="E8" s="52"/>
      <c r="F8" s="52"/>
      <c r="G8" s="52"/>
      <c r="H8" s="52"/>
      <c r="I8" s="54" t="s">
        <v>11</v>
      </c>
      <c r="J8" s="55" t="s">
        <v>12</v>
      </c>
      <c r="K8" s="55"/>
      <c r="L8" s="55" t="s">
        <v>13</v>
      </c>
      <c r="M8" s="55"/>
      <c r="N8" s="56" t="s">
        <v>14</v>
      </c>
      <c r="O8" s="56"/>
      <c r="P8" s="56"/>
      <c r="Q8" s="56"/>
      <c r="R8" s="57" t="s">
        <v>15</v>
      </c>
      <c r="S8" s="57"/>
    </row>
    <row r="9" spans="1:19" ht="14.25">
      <c r="A9" s="60"/>
      <c r="B9" s="61"/>
      <c r="C9" s="62"/>
      <c r="D9" s="52"/>
      <c r="E9" s="52"/>
      <c r="F9" s="52"/>
      <c r="G9" s="52"/>
      <c r="H9" s="52"/>
      <c r="I9" s="54"/>
      <c r="J9" s="55"/>
      <c r="K9" s="55"/>
      <c r="L9" s="55"/>
      <c r="M9" s="55"/>
      <c r="N9" s="58" t="s">
        <v>16</v>
      </c>
      <c r="O9" s="58"/>
      <c r="P9" s="58" t="s">
        <v>17</v>
      </c>
      <c r="Q9" s="58"/>
      <c r="R9" s="57"/>
      <c r="S9" s="57"/>
    </row>
    <row r="10" spans="1:19" ht="52.5">
      <c r="A10" s="60"/>
      <c r="B10" s="61"/>
      <c r="C10" s="62"/>
      <c r="D10" s="52"/>
      <c r="E10" s="52"/>
      <c r="F10" s="52"/>
      <c r="G10" s="52"/>
      <c r="H10" s="52"/>
      <c r="I10" s="54"/>
      <c r="J10" s="7" t="s">
        <v>18</v>
      </c>
      <c r="K10" s="8" t="s">
        <v>19</v>
      </c>
      <c r="L10" s="7" t="s">
        <v>18</v>
      </c>
      <c r="M10" s="8" t="s">
        <v>20</v>
      </c>
      <c r="N10" s="9" t="s">
        <v>18</v>
      </c>
      <c r="O10" s="10" t="s">
        <v>21</v>
      </c>
      <c r="P10" s="9" t="s">
        <v>18</v>
      </c>
      <c r="Q10" s="10" t="s">
        <v>22</v>
      </c>
      <c r="R10" s="11" t="s">
        <v>18</v>
      </c>
      <c r="S10" s="10" t="s">
        <v>23</v>
      </c>
    </row>
    <row r="11" spans="1:19" ht="14.25">
      <c r="A11" s="12"/>
      <c r="B11" s="13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  <c r="K11" s="14">
        <v>10</v>
      </c>
      <c r="L11" s="14">
        <v>11</v>
      </c>
      <c r="M11" s="14">
        <v>12</v>
      </c>
      <c r="N11" s="15">
        <v>13</v>
      </c>
      <c r="O11" s="13">
        <v>14</v>
      </c>
      <c r="P11" s="15">
        <v>15</v>
      </c>
      <c r="Q11" s="13">
        <v>16</v>
      </c>
      <c r="R11" s="15">
        <v>17</v>
      </c>
      <c r="S11" s="16">
        <v>18</v>
      </c>
    </row>
    <row r="12" spans="1:19" ht="14.25">
      <c r="A12" s="63" t="s">
        <v>24</v>
      </c>
      <c r="B12" s="13">
        <v>1</v>
      </c>
      <c r="C12" s="34" t="s">
        <v>25</v>
      </c>
      <c r="D12" s="12">
        <v>3</v>
      </c>
      <c r="E12" s="12">
        <v>83</v>
      </c>
      <c r="F12" s="12">
        <f aca="true" t="shared" si="0" ref="F12:F23">D12+E12</f>
        <v>86</v>
      </c>
      <c r="G12" s="12">
        <f aca="true" t="shared" si="1" ref="G12:G32">J12+L12+N12+P12+R12</f>
        <v>83</v>
      </c>
      <c r="H12" s="17">
        <f aca="true" t="shared" si="2" ref="H12:H32">F12-I12</f>
        <v>3</v>
      </c>
      <c r="I12" s="12">
        <v>83</v>
      </c>
      <c r="J12" s="18">
        <v>17</v>
      </c>
      <c r="K12" s="19">
        <f aca="true" t="shared" si="3" ref="K12:K32">J12/G12</f>
        <v>0.20481927710843373</v>
      </c>
      <c r="L12" s="20">
        <v>52</v>
      </c>
      <c r="M12" s="21">
        <f aca="true" t="shared" si="4" ref="M12:M32">L12/G12</f>
        <v>0.6265060240963856</v>
      </c>
      <c r="N12" s="20">
        <v>8</v>
      </c>
      <c r="O12" s="21">
        <f aca="true" t="shared" si="5" ref="O12:O32">N12/G12</f>
        <v>0.0963855421686747</v>
      </c>
      <c r="P12" s="20">
        <v>5</v>
      </c>
      <c r="Q12" s="21">
        <f aca="true" t="shared" si="6" ref="Q12:Q32">P12/G12</f>
        <v>0.060240963855421686</v>
      </c>
      <c r="R12" s="20">
        <v>1</v>
      </c>
      <c r="S12" s="22">
        <f aca="true" t="shared" si="7" ref="S12:S32">R12/G12*100</f>
        <v>1.2048192771084338</v>
      </c>
    </row>
    <row r="13" spans="1:19" ht="14.25">
      <c r="A13" s="63"/>
      <c r="B13" s="13">
        <v>3</v>
      </c>
      <c r="C13" s="12" t="s">
        <v>26</v>
      </c>
      <c r="D13" s="12">
        <v>4</v>
      </c>
      <c r="E13" s="12">
        <v>45</v>
      </c>
      <c r="F13" s="12">
        <f t="shared" si="0"/>
        <v>49</v>
      </c>
      <c r="G13" s="12">
        <f t="shared" si="1"/>
        <v>33</v>
      </c>
      <c r="H13" s="17">
        <f t="shared" si="2"/>
        <v>16</v>
      </c>
      <c r="I13" s="12">
        <v>33</v>
      </c>
      <c r="J13" s="18">
        <v>23</v>
      </c>
      <c r="K13" s="19">
        <f t="shared" si="3"/>
        <v>0.696969696969697</v>
      </c>
      <c r="L13" s="20">
        <v>8</v>
      </c>
      <c r="M13" s="21">
        <f t="shared" si="4"/>
        <v>0.24242424242424243</v>
      </c>
      <c r="N13" s="20">
        <v>0</v>
      </c>
      <c r="O13" s="21">
        <f t="shared" si="5"/>
        <v>0</v>
      </c>
      <c r="P13" s="20">
        <v>0</v>
      </c>
      <c r="Q13" s="21">
        <f t="shared" si="6"/>
        <v>0</v>
      </c>
      <c r="R13" s="20">
        <v>2</v>
      </c>
      <c r="S13" s="22">
        <f t="shared" si="7"/>
        <v>6.0606060606060606</v>
      </c>
    </row>
    <row r="14" spans="1:19" ht="14.25">
      <c r="A14" s="63"/>
      <c r="B14" s="13">
        <v>4</v>
      </c>
      <c r="C14" s="12" t="s">
        <v>27</v>
      </c>
      <c r="D14" s="12">
        <v>12</v>
      </c>
      <c r="E14" s="12">
        <v>28</v>
      </c>
      <c r="F14" s="12">
        <f t="shared" si="0"/>
        <v>40</v>
      </c>
      <c r="G14" s="12">
        <f t="shared" si="1"/>
        <v>36</v>
      </c>
      <c r="H14" s="17">
        <f t="shared" si="2"/>
        <v>4</v>
      </c>
      <c r="I14" s="12">
        <v>36</v>
      </c>
      <c r="J14" s="18">
        <v>23</v>
      </c>
      <c r="K14" s="19">
        <f t="shared" si="3"/>
        <v>0.6388888888888888</v>
      </c>
      <c r="L14" s="20">
        <v>4</v>
      </c>
      <c r="M14" s="21">
        <f t="shared" si="4"/>
        <v>0.1111111111111111</v>
      </c>
      <c r="N14" s="20">
        <v>8</v>
      </c>
      <c r="O14" s="21">
        <f t="shared" si="5"/>
        <v>0.2222222222222222</v>
      </c>
      <c r="P14" s="20">
        <v>0</v>
      </c>
      <c r="Q14" s="21">
        <f t="shared" si="6"/>
        <v>0</v>
      </c>
      <c r="R14" s="20">
        <v>1</v>
      </c>
      <c r="S14" s="22">
        <f t="shared" si="7"/>
        <v>2.7777777777777777</v>
      </c>
    </row>
    <row r="15" spans="1:19" ht="14.25">
      <c r="A15" s="63"/>
      <c r="B15" s="13">
        <v>5</v>
      </c>
      <c r="C15" s="12" t="s">
        <v>28</v>
      </c>
      <c r="D15" s="12">
        <v>5</v>
      </c>
      <c r="E15" s="12">
        <v>44</v>
      </c>
      <c r="F15" s="12">
        <f t="shared" si="0"/>
        <v>49</v>
      </c>
      <c r="G15" s="12">
        <f t="shared" si="1"/>
        <v>39</v>
      </c>
      <c r="H15" s="17">
        <f t="shared" si="2"/>
        <v>10</v>
      </c>
      <c r="I15" s="12">
        <v>39</v>
      </c>
      <c r="J15" s="18">
        <v>27</v>
      </c>
      <c r="K15" s="19">
        <f t="shared" si="3"/>
        <v>0.6923076923076923</v>
      </c>
      <c r="L15" s="20">
        <v>7</v>
      </c>
      <c r="M15" s="21">
        <f t="shared" si="4"/>
        <v>0.1794871794871795</v>
      </c>
      <c r="N15" s="20">
        <v>2</v>
      </c>
      <c r="O15" s="21">
        <f t="shared" si="5"/>
        <v>0.05128205128205128</v>
      </c>
      <c r="P15" s="20">
        <v>0</v>
      </c>
      <c r="Q15" s="21">
        <f t="shared" si="6"/>
        <v>0</v>
      </c>
      <c r="R15" s="20">
        <v>3</v>
      </c>
      <c r="S15" s="22">
        <f t="shared" si="7"/>
        <v>7.6923076923076925</v>
      </c>
    </row>
    <row r="16" spans="1:19" ht="14.25">
      <c r="A16" s="63"/>
      <c r="B16" s="13">
        <v>6</v>
      </c>
      <c r="C16" s="12" t="s">
        <v>29</v>
      </c>
      <c r="D16" s="12">
        <v>8</v>
      </c>
      <c r="E16" s="12">
        <v>40</v>
      </c>
      <c r="F16" s="12">
        <f t="shared" si="0"/>
        <v>48</v>
      </c>
      <c r="G16" s="12">
        <f t="shared" si="1"/>
        <v>43</v>
      </c>
      <c r="H16" s="17">
        <f t="shared" si="2"/>
        <v>5</v>
      </c>
      <c r="I16" s="12">
        <v>43</v>
      </c>
      <c r="J16" s="18">
        <v>41</v>
      </c>
      <c r="K16" s="19">
        <f t="shared" si="3"/>
        <v>0.9534883720930233</v>
      </c>
      <c r="L16" s="20">
        <v>1</v>
      </c>
      <c r="M16" s="21">
        <f t="shared" si="4"/>
        <v>0.023255813953488372</v>
      </c>
      <c r="N16" s="20">
        <v>0</v>
      </c>
      <c r="O16" s="21">
        <f t="shared" si="5"/>
        <v>0</v>
      </c>
      <c r="P16" s="20">
        <v>0</v>
      </c>
      <c r="Q16" s="21">
        <f t="shared" si="6"/>
        <v>0</v>
      </c>
      <c r="R16" s="20">
        <v>1</v>
      </c>
      <c r="S16" s="22">
        <f t="shared" si="7"/>
        <v>2.3255813953488373</v>
      </c>
    </row>
    <row r="17" spans="1:19" ht="14.25">
      <c r="A17" s="63"/>
      <c r="B17" s="13">
        <v>7</v>
      </c>
      <c r="C17" s="12" t="s">
        <v>30</v>
      </c>
      <c r="D17" s="12">
        <v>0</v>
      </c>
      <c r="E17" s="12">
        <v>40</v>
      </c>
      <c r="F17" s="12">
        <f t="shared" si="0"/>
        <v>40</v>
      </c>
      <c r="G17" s="12">
        <f t="shared" si="1"/>
        <v>32</v>
      </c>
      <c r="H17" s="17">
        <f t="shared" si="2"/>
        <v>8</v>
      </c>
      <c r="I17" s="12">
        <v>32</v>
      </c>
      <c r="J17" s="18">
        <v>18</v>
      </c>
      <c r="K17" s="19">
        <f t="shared" si="3"/>
        <v>0.5625</v>
      </c>
      <c r="L17" s="20">
        <v>6</v>
      </c>
      <c r="M17" s="21">
        <f t="shared" si="4"/>
        <v>0.1875</v>
      </c>
      <c r="N17" s="20">
        <v>1</v>
      </c>
      <c r="O17" s="21">
        <f t="shared" si="5"/>
        <v>0.03125</v>
      </c>
      <c r="P17" s="20">
        <v>1</v>
      </c>
      <c r="Q17" s="21">
        <f t="shared" si="6"/>
        <v>0.03125</v>
      </c>
      <c r="R17" s="20">
        <v>6</v>
      </c>
      <c r="S17" s="22">
        <f t="shared" si="7"/>
        <v>18.75</v>
      </c>
    </row>
    <row r="18" spans="1:19" ht="14.25">
      <c r="A18" s="63"/>
      <c r="B18" s="13">
        <v>8</v>
      </c>
      <c r="C18" s="12" t="s">
        <v>31</v>
      </c>
      <c r="D18" s="12">
        <v>5</v>
      </c>
      <c r="E18" s="12">
        <v>48</v>
      </c>
      <c r="F18" s="12">
        <f t="shared" si="0"/>
        <v>53</v>
      </c>
      <c r="G18" s="12">
        <f t="shared" si="1"/>
        <v>39</v>
      </c>
      <c r="H18" s="17">
        <f t="shared" si="2"/>
        <v>14</v>
      </c>
      <c r="I18" s="12">
        <v>39</v>
      </c>
      <c r="J18" s="18">
        <v>33</v>
      </c>
      <c r="K18" s="19">
        <f t="shared" si="3"/>
        <v>0.8461538461538461</v>
      </c>
      <c r="L18" s="20">
        <v>4</v>
      </c>
      <c r="M18" s="21">
        <f t="shared" si="4"/>
        <v>0.10256410256410256</v>
      </c>
      <c r="N18" s="20">
        <v>0</v>
      </c>
      <c r="O18" s="21">
        <f t="shared" si="5"/>
        <v>0</v>
      </c>
      <c r="P18" s="20">
        <v>0</v>
      </c>
      <c r="Q18" s="21">
        <f t="shared" si="6"/>
        <v>0</v>
      </c>
      <c r="R18" s="20">
        <v>2</v>
      </c>
      <c r="S18" s="22">
        <f t="shared" si="7"/>
        <v>5.128205128205128</v>
      </c>
    </row>
    <row r="19" spans="1:19" ht="14.25">
      <c r="A19" s="63"/>
      <c r="B19" s="13">
        <v>9</v>
      </c>
      <c r="C19" s="12" t="s">
        <v>32</v>
      </c>
      <c r="D19" s="12">
        <v>7</v>
      </c>
      <c r="E19" s="12">
        <v>41</v>
      </c>
      <c r="F19" s="12">
        <f t="shared" si="0"/>
        <v>48</v>
      </c>
      <c r="G19" s="12">
        <f t="shared" si="1"/>
        <v>41</v>
      </c>
      <c r="H19" s="17">
        <f t="shared" si="2"/>
        <v>7</v>
      </c>
      <c r="I19" s="12">
        <v>41</v>
      </c>
      <c r="J19" s="18">
        <v>26</v>
      </c>
      <c r="K19" s="19">
        <f t="shared" si="3"/>
        <v>0.6341463414634146</v>
      </c>
      <c r="L19" s="20">
        <v>8</v>
      </c>
      <c r="M19" s="21">
        <f t="shared" si="4"/>
        <v>0.1951219512195122</v>
      </c>
      <c r="N19" s="20">
        <v>5</v>
      </c>
      <c r="O19" s="21">
        <f t="shared" si="5"/>
        <v>0.12195121951219512</v>
      </c>
      <c r="P19" s="20">
        <v>0</v>
      </c>
      <c r="Q19" s="21">
        <f t="shared" si="6"/>
        <v>0</v>
      </c>
      <c r="R19" s="20">
        <v>2</v>
      </c>
      <c r="S19" s="22">
        <f t="shared" si="7"/>
        <v>4.878048780487805</v>
      </c>
    </row>
    <row r="20" spans="1:19" ht="14.25">
      <c r="A20" s="63"/>
      <c r="B20" s="23">
        <v>11</v>
      </c>
      <c r="C20" s="24" t="s">
        <v>33</v>
      </c>
      <c r="D20" s="24">
        <v>14</v>
      </c>
      <c r="E20" s="12">
        <v>57</v>
      </c>
      <c r="F20" s="24">
        <f t="shared" si="0"/>
        <v>71</v>
      </c>
      <c r="G20" s="12">
        <f t="shared" si="1"/>
        <v>59</v>
      </c>
      <c r="H20" s="17">
        <f t="shared" si="2"/>
        <v>12</v>
      </c>
      <c r="I20" s="12">
        <v>59</v>
      </c>
      <c r="J20" s="18">
        <v>44</v>
      </c>
      <c r="K20" s="25">
        <f t="shared" si="3"/>
        <v>0.7457627118644068</v>
      </c>
      <c r="L20" s="20">
        <v>7</v>
      </c>
      <c r="M20" s="19">
        <f t="shared" si="4"/>
        <v>0.11864406779661017</v>
      </c>
      <c r="N20" s="20">
        <v>4</v>
      </c>
      <c r="O20" s="21">
        <f t="shared" si="5"/>
        <v>0.06779661016949153</v>
      </c>
      <c r="P20" s="20">
        <v>0</v>
      </c>
      <c r="Q20" s="21">
        <f t="shared" si="6"/>
        <v>0</v>
      </c>
      <c r="R20" s="20">
        <v>4</v>
      </c>
      <c r="S20" s="22">
        <f t="shared" si="7"/>
        <v>6.779661016949152</v>
      </c>
    </row>
    <row r="21" spans="1:19" ht="14.25">
      <c r="A21" s="63"/>
      <c r="B21" s="23">
        <v>13</v>
      </c>
      <c r="C21" s="24" t="s">
        <v>34</v>
      </c>
      <c r="D21" s="24">
        <v>11</v>
      </c>
      <c r="E21" s="12">
        <v>11</v>
      </c>
      <c r="F21" s="24">
        <f t="shared" si="0"/>
        <v>22</v>
      </c>
      <c r="G21" s="12">
        <f t="shared" si="1"/>
        <v>15</v>
      </c>
      <c r="H21" s="17">
        <f t="shared" si="2"/>
        <v>7</v>
      </c>
      <c r="I21" s="12">
        <v>15</v>
      </c>
      <c r="J21" s="18">
        <v>7</v>
      </c>
      <c r="K21" s="25">
        <f t="shared" si="3"/>
        <v>0.4666666666666667</v>
      </c>
      <c r="L21" s="20">
        <v>5</v>
      </c>
      <c r="M21" s="19">
        <f t="shared" si="4"/>
        <v>0.3333333333333333</v>
      </c>
      <c r="N21" s="20">
        <v>2</v>
      </c>
      <c r="O21" s="21">
        <f t="shared" si="5"/>
        <v>0.13333333333333333</v>
      </c>
      <c r="P21" s="20">
        <v>1</v>
      </c>
      <c r="Q21" s="21">
        <f t="shared" si="6"/>
        <v>0.06666666666666667</v>
      </c>
      <c r="R21" s="20">
        <v>0</v>
      </c>
      <c r="S21" s="22">
        <f t="shared" si="7"/>
        <v>0</v>
      </c>
    </row>
    <row r="22" spans="1:19" ht="14.25">
      <c r="A22" s="63"/>
      <c r="B22" s="26">
        <v>18</v>
      </c>
      <c r="C22" s="12" t="s">
        <v>35</v>
      </c>
      <c r="D22" s="18">
        <v>10</v>
      </c>
      <c r="E22" s="12">
        <v>51</v>
      </c>
      <c r="F22" s="24">
        <f t="shared" si="0"/>
        <v>61</v>
      </c>
      <c r="G22" s="12">
        <f t="shared" si="1"/>
        <v>50</v>
      </c>
      <c r="H22" s="17">
        <f t="shared" si="2"/>
        <v>11</v>
      </c>
      <c r="I22" s="12">
        <v>50</v>
      </c>
      <c r="J22" s="18">
        <v>39</v>
      </c>
      <c r="K22" s="25">
        <f t="shared" si="3"/>
        <v>0.78</v>
      </c>
      <c r="L22" s="20">
        <v>4</v>
      </c>
      <c r="M22" s="19">
        <f t="shared" si="4"/>
        <v>0.08</v>
      </c>
      <c r="N22" s="20">
        <v>1</v>
      </c>
      <c r="O22" s="21">
        <f t="shared" si="5"/>
        <v>0.02</v>
      </c>
      <c r="P22" s="20">
        <v>1</v>
      </c>
      <c r="Q22" s="21">
        <f t="shared" si="6"/>
        <v>0.02</v>
      </c>
      <c r="R22" s="20">
        <v>5</v>
      </c>
      <c r="S22" s="22">
        <f t="shared" si="7"/>
        <v>10</v>
      </c>
    </row>
    <row r="23" spans="1:19" ht="14.25">
      <c r="A23" s="63"/>
      <c r="B23" s="26">
        <v>19</v>
      </c>
      <c r="C23" s="12" t="s">
        <v>36</v>
      </c>
      <c r="D23" s="27">
        <v>0</v>
      </c>
      <c r="E23" s="12">
        <v>38</v>
      </c>
      <c r="F23" s="24">
        <f t="shared" si="0"/>
        <v>38</v>
      </c>
      <c r="G23" s="12">
        <f t="shared" si="1"/>
        <v>31</v>
      </c>
      <c r="H23" s="17">
        <f t="shared" si="2"/>
        <v>7</v>
      </c>
      <c r="I23" s="12">
        <v>31</v>
      </c>
      <c r="J23" s="18">
        <v>22</v>
      </c>
      <c r="K23" s="25">
        <f t="shared" si="3"/>
        <v>0.7096774193548387</v>
      </c>
      <c r="L23" s="12">
        <v>8</v>
      </c>
      <c r="M23" s="19">
        <f t="shared" si="4"/>
        <v>0.25806451612903225</v>
      </c>
      <c r="N23" s="20">
        <v>0</v>
      </c>
      <c r="O23" s="21">
        <f t="shared" si="5"/>
        <v>0</v>
      </c>
      <c r="P23" s="20">
        <v>0</v>
      </c>
      <c r="Q23" s="21">
        <f t="shared" si="6"/>
        <v>0</v>
      </c>
      <c r="R23" s="20">
        <v>1</v>
      </c>
      <c r="S23" s="22">
        <f t="shared" si="7"/>
        <v>3.225806451612903</v>
      </c>
    </row>
    <row r="24" spans="1:19" ht="14.25">
      <c r="A24" s="63"/>
      <c r="B24" s="47" t="s">
        <v>37</v>
      </c>
      <c r="C24" s="47"/>
      <c r="D24" s="28">
        <f>SUM(D12:D23)</f>
        <v>79</v>
      </c>
      <c r="E24" s="28">
        <f>SUM(E12:E23)</f>
        <v>526</v>
      </c>
      <c r="F24" s="17">
        <f>SUM(F12:F23)</f>
        <v>605</v>
      </c>
      <c r="G24" s="17">
        <f t="shared" si="1"/>
        <v>501</v>
      </c>
      <c r="H24" s="17">
        <f t="shared" si="2"/>
        <v>104</v>
      </c>
      <c r="I24" s="17">
        <f>SUM(I12:I23)</f>
        <v>501</v>
      </c>
      <c r="J24" s="29">
        <f>SUM(J12:J23)</f>
        <v>320</v>
      </c>
      <c r="K24" s="30">
        <f t="shared" si="3"/>
        <v>0.6387225548902196</v>
      </c>
      <c r="L24" s="29">
        <f>SUM(L12:L23)</f>
        <v>114</v>
      </c>
      <c r="M24" s="31">
        <f t="shared" si="4"/>
        <v>0.2275449101796407</v>
      </c>
      <c r="N24" s="29">
        <f>SUM(N12:N23)</f>
        <v>31</v>
      </c>
      <c r="O24" s="31">
        <f t="shared" si="5"/>
        <v>0.06187624750499002</v>
      </c>
      <c r="P24" s="29">
        <f>SUM(P12:P23)</f>
        <v>8</v>
      </c>
      <c r="Q24" s="31">
        <f t="shared" si="6"/>
        <v>0.015968063872255488</v>
      </c>
      <c r="R24" s="29">
        <f>SUM(R12:R23)</f>
        <v>28</v>
      </c>
      <c r="S24" s="32">
        <f t="shared" si="7"/>
        <v>5.588822355289421</v>
      </c>
    </row>
    <row r="25" spans="1:20" ht="14.25">
      <c r="A25" s="48" t="s">
        <v>38</v>
      </c>
      <c r="B25" s="23" t="s">
        <v>39</v>
      </c>
      <c r="C25" s="33" t="s">
        <v>40</v>
      </c>
      <c r="D25" s="33">
        <v>5</v>
      </c>
      <c r="E25" s="34">
        <v>62</v>
      </c>
      <c r="F25" s="12">
        <f aca="true" t="shared" si="8" ref="F25:F32">D25+E25</f>
        <v>67</v>
      </c>
      <c r="G25" s="12">
        <f t="shared" si="1"/>
        <v>52</v>
      </c>
      <c r="H25" s="17">
        <f t="shared" si="2"/>
        <v>15</v>
      </c>
      <c r="I25" s="12">
        <v>52</v>
      </c>
      <c r="J25" s="20">
        <v>20</v>
      </c>
      <c r="K25" s="19">
        <f t="shared" si="3"/>
        <v>0.38461538461538464</v>
      </c>
      <c r="L25" s="20">
        <v>16</v>
      </c>
      <c r="M25" s="21">
        <f t="shared" si="4"/>
        <v>0.3076923076923077</v>
      </c>
      <c r="N25" s="20">
        <v>9</v>
      </c>
      <c r="O25" s="21">
        <f t="shared" si="5"/>
        <v>0.17307692307692307</v>
      </c>
      <c r="P25" s="20">
        <v>4</v>
      </c>
      <c r="Q25" s="21">
        <f t="shared" si="6"/>
        <v>0.07692307692307693</v>
      </c>
      <c r="R25" s="20">
        <v>3</v>
      </c>
      <c r="S25" s="22">
        <f t="shared" si="7"/>
        <v>5.769230769230769</v>
      </c>
      <c r="T25" s="2"/>
    </row>
    <row r="26" spans="1:20" ht="14.25">
      <c r="A26" s="49"/>
      <c r="B26" s="23" t="s">
        <v>41</v>
      </c>
      <c r="C26" s="33" t="s">
        <v>42</v>
      </c>
      <c r="D26" s="33">
        <v>5</v>
      </c>
      <c r="E26" s="34">
        <v>46</v>
      </c>
      <c r="F26" s="12">
        <f t="shared" si="8"/>
        <v>51</v>
      </c>
      <c r="G26" s="12">
        <f t="shared" si="1"/>
        <v>35</v>
      </c>
      <c r="H26" s="17">
        <f t="shared" si="2"/>
        <v>16</v>
      </c>
      <c r="I26" s="12">
        <v>35</v>
      </c>
      <c r="J26" s="20">
        <v>20</v>
      </c>
      <c r="K26" s="19">
        <f t="shared" si="3"/>
        <v>0.5714285714285714</v>
      </c>
      <c r="L26" s="20">
        <v>11</v>
      </c>
      <c r="M26" s="21">
        <f t="shared" si="4"/>
        <v>0.3142857142857143</v>
      </c>
      <c r="N26" s="20">
        <v>1</v>
      </c>
      <c r="O26" s="21">
        <f t="shared" si="5"/>
        <v>0.02857142857142857</v>
      </c>
      <c r="P26" s="20">
        <v>0</v>
      </c>
      <c r="Q26" s="21">
        <f t="shared" si="6"/>
        <v>0</v>
      </c>
      <c r="R26" s="20">
        <v>3</v>
      </c>
      <c r="S26" s="22">
        <f t="shared" si="7"/>
        <v>8.571428571428571</v>
      </c>
      <c r="T26" s="2"/>
    </row>
    <row r="27" spans="1:20" ht="14.25">
      <c r="A27" s="50"/>
      <c r="B27" s="51" t="s">
        <v>37</v>
      </c>
      <c r="C27" s="51"/>
      <c r="D27" s="35">
        <f>SUM(D25:D26)</f>
        <v>10</v>
      </c>
      <c r="E27" s="28">
        <f>SUM(E25:E26)</f>
        <v>108</v>
      </c>
      <c r="F27" s="17">
        <f t="shared" si="8"/>
        <v>118</v>
      </c>
      <c r="G27" s="17">
        <f t="shared" si="1"/>
        <v>87</v>
      </c>
      <c r="H27" s="17">
        <f t="shared" si="2"/>
        <v>31</v>
      </c>
      <c r="I27" s="17">
        <f>SUM(I25:I26)</f>
        <v>87</v>
      </c>
      <c r="J27" s="29">
        <f>SUM(J25:J26)</f>
        <v>40</v>
      </c>
      <c r="K27" s="30">
        <f t="shared" si="3"/>
        <v>0.45977011494252873</v>
      </c>
      <c r="L27" s="29">
        <f>SUM(L25:L26)</f>
        <v>27</v>
      </c>
      <c r="M27" s="31">
        <f t="shared" si="4"/>
        <v>0.3103448275862069</v>
      </c>
      <c r="N27" s="29">
        <f>SUM(N25:N26)</f>
        <v>10</v>
      </c>
      <c r="O27" s="31">
        <f t="shared" si="5"/>
        <v>0.11494252873563218</v>
      </c>
      <c r="P27" s="29">
        <f>SUM(P25:P26)</f>
        <v>4</v>
      </c>
      <c r="Q27" s="31">
        <f t="shared" si="6"/>
        <v>0.04597701149425287</v>
      </c>
      <c r="R27" s="29">
        <f>SUM(R25:R26)</f>
        <v>6</v>
      </c>
      <c r="S27" s="32">
        <f t="shared" si="7"/>
        <v>6.896551724137931</v>
      </c>
      <c r="T27" s="2"/>
    </row>
    <row r="28" spans="1:20" ht="56.25">
      <c r="A28" s="48" t="s">
        <v>43</v>
      </c>
      <c r="B28" s="23" t="s">
        <v>44</v>
      </c>
      <c r="C28" s="33" t="s">
        <v>45</v>
      </c>
      <c r="D28" s="33">
        <v>4</v>
      </c>
      <c r="E28" s="34">
        <v>23</v>
      </c>
      <c r="F28" s="12">
        <f t="shared" si="8"/>
        <v>27</v>
      </c>
      <c r="G28" s="12">
        <f t="shared" si="1"/>
        <v>19</v>
      </c>
      <c r="H28" s="17">
        <f t="shared" si="2"/>
        <v>8</v>
      </c>
      <c r="I28" s="12">
        <v>19</v>
      </c>
      <c r="J28" s="20">
        <v>11</v>
      </c>
      <c r="K28" s="19">
        <f t="shared" si="3"/>
        <v>0.5789473684210527</v>
      </c>
      <c r="L28" s="20">
        <v>6</v>
      </c>
      <c r="M28" s="21">
        <f t="shared" si="4"/>
        <v>0.3157894736842105</v>
      </c>
      <c r="N28" s="20">
        <v>1</v>
      </c>
      <c r="O28" s="21">
        <f t="shared" si="5"/>
        <v>0.05263157894736842</v>
      </c>
      <c r="P28" s="20">
        <v>0</v>
      </c>
      <c r="Q28" s="21">
        <f t="shared" si="6"/>
        <v>0</v>
      </c>
      <c r="R28" s="20">
        <v>1</v>
      </c>
      <c r="S28" s="22">
        <f t="shared" si="7"/>
        <v>5.263157894736842</v>
      </c>
      <c r="T28" s="2"/>
    </row>
    <row r="29" spans="1:20" ht="22.5">
      <c r="A29" s="49"/>
      <c r="B29" s="23" t="s">
        <v>46</v>
      </c>
      <c r="C29" s="33" t="s">
        <v>47</v>
      </c>
      <c r="D29" s="33">
        <v>9</v>
      </c>
      <c r="E29" s="34">
        <v>17</v>
      </c>
      <c r="F29" s="12">
        <f t="shared" si="8"/>
        <v>26</v>
      </c>
      <c r="G29" s="12">
        <f t="shared" si="1"/>
        <v>11</v>
      </c>
      <c r="H29" s="17">
        <f t="shared" si="2"/>
        <v>15</v>
      </c>
      <c r="I29" s="12">
        <v>11</v>
      </c>
      <c r="J29" s="20">
        <v>3</v>
      </c>
      <c r="K29" s="19">
        <f t="shared" si="3"/>
        <v>0.2727272727272727</v>
      </c>
      <c r="L29" s="20">
        <v>4</v>
      </c>
      <c r="M29" s="21">
        <f t="shared" si="4"/>
        <v>0.36363636363636365</v>
      </c>
      <c r="N29" s="20">
        <v>3</v>
      </c>
      <c r="O29" s="21">
        <f t="shared" si="5"/>
        <v>0.2727272727272727</v>
      </c>
      <c r="P29" s="20">
        <v>0</v>
      </c>
      <c r="Q29" s="21">
        <f t="shared" si="6"/>
        <v>0</v>
      </c>
      <c r="R29" s="20">
        <v>1</v>
      </c>
      <c r="S29" s="22">
        <f t="shared" si="7"/>
        <v>9.090909090909092</v>
      </c>
      <c r="T29" s="2"/>
    </row>
    <row r="30" spans="1:20" ht="14.25">
      <c r="A30" s="50"/>
      <c r="B30" s="51" t="s">
        <v>37</v>
      </c>
      <c r="C30" s="51"/>
      <c r="D30" s="35">
        <f>SUM(D28:D29)</f>
        <v>13</v>
      </c>
      <c r="E30" s="28">
        <f>SUM(E28:E29)</f>
        <v>40</v>
      </c>
      <c r="F30" s="17">
        <f t="shared" si="8"/>
        <v>53</v>
      </c>
      <c r="G30" s="17">
        <f t="shared" si="1"/>
        <v>30</v>
      </c>
      <c r="H30" s="17">
        <f t="shared" si="2"/>
        <v>23</v>
      </c>
      <c r="I30" s="17">
        <f>SUM(I28:I29)</f>
        <v>30</v>
      </c>
      <c r="J30" s="29">
        <f>SUM(J28:J29)</f>
        <v>14</v>
      </c>
      <c r="K30" s="30">
        <f t="shared" si="3"/>
        <v>0.4666666666666667</v>
      </c>
      <c r="L30" s="29">
        <f>SUM(L28:L29)</f>
        <v>10</v>
      </c>
      <c r="M30" s="31">
        <f t="shared" si="4"/>
        <v>0.3333333333333333</v>
      </c>
      <c r="N30" s="29">
        <f>SUM(N28:N29)</f>
        <v>4</v>
      </c>
      <c r="O30" s="31">
        <f t="shared" si="5"/>
        <v>0.13333333333333333</v>
      </c>
      <c r="P30" s="29">
        <f>SUM(P28:P29)</f>
        <v>0</v>
      </c>
      <c r="Q30" s="31">
        <f t="shared" si="6"/>
        <v>0</v>
      </c>
      <c r="R30" s="29">
        <f>SUM(R28:R29)</f>
        <v>2</v>
      </c>
      <c r="S30" s="32">
        <f t="shared" si="7"/>
        <v>6.666666666666667</v>
      </c>
      <c r="T30" s="2"/>
    </row>
    <row r="31" spans="1:20" ht="56.25">
      <c r="A31" s="65" t="s">
        <v>48</v>
      </c>
      <c r="B31" s="37" t="s">
        <v>49</v>
      </c>
      <c r="C31" s="38" t="s">
        <v>50</v>
      </c>
      <c r="D31" s="17">
        <v>70</v>
      </c>
      <c r="E31" s="28">
        <v>10</v>
      </c>
      <c r="F31" s="17">
        <f t="shared" si="8"/>
        <v>80</v>
      </c>
      <c r="G31" s="17">
        <f t="shared" si="1"/>
        <v>34</v>
      </c>
      <c r="H31" s="17">
        <f t="shared" si="2"/>
        <v>46</v>
      </c>
      <c r="I31" s="17">
        <v>34</v>
      </c>
      <c r="J31" s="29">
        <v>20</v>
      </c>
      <c r="K31" s="30">
        <f t="shared" si="3"/>
        <v>0.5882352941176471</v>
      </c>
      <c r="L31" s="29">
        <v>8</v>
      </c>
      <c r="M31" s="31">
        <f t="shared" si="4"/>
        <v>0.23529411764705882</v>
      </c>
      <c r="N31" s="29">
        <v>0</v>
      </c>
      <c r="O31" s="31">
        <f t="shared" si="5"/>
        <v>0</v>
      </c>
      <c r="P31" s="29">
        <v>0</v>
      </c>
      <c r="Q31" s="31">
        <f t="shared" si="6"/>
        <v>0</v>
      </c>
      <c r="R31" s="29">
        <v>6</v>
      </c>
      <c r="S31" s="32">
        <f t="shared" si="7"/>
        <v>17.647058823529413</v>
      </c>
      <c r="T31" s="2"/>
    </row>
    <row r="32" spans="1:20" ht="14.25">
      <c r="A32" s="64"/>
      <c r="B32" s="39"/>
      <c r="C32" s="40" t="s">
        <v>51</v>
      </c>
      <c r="D32" s="40">
        <v>172</v>
      </c>
      <c r="E32" s="36">
        <v>684</v>
      </c>
      <c r="F32" s="17">
        <f t="shared" si="8"/>
        <v>856</v>
      </c>
      <c r="G32" s="17">
        <f t="shared" si="1"/>
        <v>652</v>
      </c>
      <c r="H32" s="17">
        <f t="shared" si="2"/>
        <v>204</v>
      </c>
      <c r="I32" s="40">
        <v>652</v>
      </c>
      <c r="J32" s="41">
        <v>394</v>
      </c>
      <c r="K32" s="30">
        <f t="shared" si="3"/>
        <v>0.6042944785276073</v>
      </c>
      <c r="L32" s="41">
        <v>159</v>
      </c>
      <c r="M32" s="31">
        <f t="shared" si="4"/>
        <v>0.24386503067484663</v>
      </c>
      <c r="N32" s="42">
        <v>45</v>
      </c>
      <c r="O32" s="31">
        <f t="shared" si="5"/>
        <v>0.06901840490797546</v>
      </c>
      <c r="P32" s="41">
        <v>12</v>
      </c>
      <c r="Q32" s="31">
        <f t="shared" si="6"/>
        <v>0.018404907975460124</v>
      </c>
      <c r="R32" s="41">
        <v>42</v>
      </c>
      <c r="S32" s="32">
        <f t="shared" si="7"/>
        <v>6.441717791411043</v>
      </c>
      <c r="T32" s="2"/>
    </row>
    <row r="33" spans="1:20" ht="14.25">
      <c r="A33" s="43"/>
      <c r="B33" s="43"/>
      <c r="C33" s="43"/>
      <c r="D33" s="43"/>
      <c r="E33" s="43"/>
      <c r="F33" s="43"/>
      <c r="G33" s="43"/>
      <c r="H33" s="44"/>
      <c r="I33" s="43"/>
      <c r="J33" s="45"/>
      <c r="K33" s="43"/>
      <c r="L33" s="43"/>
      <c r="M33" s="43"/>
      <c r="N33" s="43"/>
      <c r="O33" s="46"/>
      <c r="P33" s="46"/>
      <c r="Q33" s="46"/>
      <c r="R33" s="46"/>
      <c r="S33" s="43"/>
      <c r="T33" s="2"/>
    </row>
    <row r="34" spans="1:20" ht="14.25">
      <c r="A34" s="43"/>
      <c r="B34" s="43"/>
      <c r="C34" s="43"/>
      <c r="D34" s="43"/>
      <c r="E34" s="43"/>
      <c r="F34" s="43"/>
      <c r="G34" s="43"/>
      <c r="H34" s="43"/>
      <c r="I34" s="43"/>
      <c r="J34" s="45"/>
      <c r="K34" s="43"/>
      <c r="L34" s="43"/>
      <c r="M34" s="43"/>
      <c r="N34" s="43"/>
      <c r="O34" s="46"/>
      <c r="P34" s="46"/>
      <c r="Q34" s="46"/>
      <c r="R34" s="46"/>
      <c r="S34" s="43"/>
      <c r="T34" s="2"/>
    </row>
  </sheetData>
  <sheetProtection/>
  <mergeCells count="28">
    <mergeCell ref="E4:L4"/>
    <mergeCell ref="E5:M5"/>
    <mergeCell ref="B6:G6"/>
    <mergeCell ref="P6:Q6"/>
    <mergeCell ref="A7:A10"/>
    <mergeCell ref="B7:B10"/>
    <mergeCell ref="C7:C10"/>
    <mergeCell ref="D7:D10"/>
    <mergeCell ref="E7:E10"/>
    <mergeCell ref="F7:F10"/>
    <mergeCell ref="G7:G10"/>
    <mergeCell ref="H7:H10"/>
    <mergeCell ref="I7:R7"/>
    <mergeCell ref="I8:I10"/>
    <mergeCell ref="J8:K9"/>
    <mergeCell ref="L8:M9"/>
    <mergeCell ref="N8:Q8"/>
    <mergeCell ref="R8:S9"/>
    <mergeCell ref="N9:O9"/>
    <mergeCell ref="P9:Q9"/>
    <mergeCell ref="O33:R33"/>
    <mergeCell ref="O34:R34"/>
    <mergeCell ref="A12:A24"/>
    <mergeCell ref="B24:C24"/>
    <mergeCell ref="A25:A27"/>
    <mergeCell ref="B27:C27"/>
    <mergeCell ref="A28:A30"/>
    <mergeCell ref="B30:C30"/>
  </mergeCells>
  <printOptions/>
  <pageMargins left="0.54" right="0.23" top="0.23" bottom="0.2" header="0.17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Ninoslav</dc:creator>
  <cp:keywords/>
  <dc:description/>
  <cp:lastModifiedBy>Ninoslav</cp:lastModifiedBy>
  <cp:lastPrinted>2014-10-20T08:14:34Z</cp:lastPrinted>
  <dcterms:created xsi:type="dcterms:W3CDTF">2014-10-20T07:39:53Z</dcterms:created>
  <dcterms:modified xsi:type="dcterms:W3CDTF">2014-10-20T08:14:42Z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